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440" windowHeight="11760" tabRatio="596" activeTab="2"/>
  </bookViews>
  <sheets>
    <sheet name="ORIGINAL" sheetId="1" r:id="rId1"/>
    <sheet name="CARTERA MUERTA 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3" i="2" l="1"/>
  <c r="K27" i="3" l="1"/>
  <c r="K112" i="3" l="1"/>
  <c r="K109" i="3"/>
  <c r="K108" i="3"/>
  <c r="K105" i="3"/>
  <c r="K104" i="3"/>
  <c r="K103" i="3"/>
  <c r="K102" i="3"/>
  <c r="K98" i="3"/>
  <c r="K97" i="3"/>
  <c r="K96" i="3"/>
  <c r="K93" i="3"/>
  <c r="K90" i="3"/>
  <c r="K88" i="3"/>
  <c r="K87" i="3"/>
  <c r="K86" i="3"/>
  <c r="K85" i="3"/>
  <c r="K84" i="3"/>
  <c r="K81" i="3"/>
  <c r="K80" i="3"/>
  <c r="K73" i="3"/>
  <c r="K72" i="3"/>
  <c r="K68" i="3"/>
  <c r="K67" i="3"/>
  <c r="K64" i="3"/>
  <c r="K63" i="3"/>
  <c r="K62" i="3"/>
  <c r="K61" i="3"/>
  <c r="K60" i="3"/>
  <c r="K59" i="3"/>
  <c r="K58" i="3"/>
  <c r="K57" i="3"/>
  <c r="K56" i="3"/>
  <c r="K53" i="3"/>
  <c r="K52" i="3"/>
  <c r="K48" i="3"/>
  <c r="K40" i="3"/>
  <c r="K39" i="3"/>
  <c r="K21" i="3"/>
  <c r="K18" i="3"/>
  <c r="K17" i="3"/>
  <c r="K13" i="3"/>
  <c r="K12" i="3"/>
  <c r="I6" i="3"/>
  <c r="L13" i="2" s="1"/>
  <c r="N3" i="3"/>
  <c r="L120" i="3" l="1"/>
  <c r="L12" i="2"/>
  <c r="L118" i="3"/>
  <c r="L119" i="3"/>
  <c r="L116" i="3"/>
  <c r="L117" i="3"/>
  <c r="L17" i="3"/>
  <c r="L50" i="3"/>
  <c r="L61" i="3"/>
  <c r="M61" i="3" s="1"/>
  <c r="L29" i="3"/>
  <c r="L21" i="3"/>
  <c r="L33" i="3"/>
  <c r="L108" i="3"/>
  <c r="L40" i="3"/>
  <c r="L52" i="3"/>
  <c r="L58" i="3"/>
  <c r="L62" i="3"/>
  <c r="L81" i="3"/>
  <c r="L87" i="3"/>
  <c r="L103" i="3"/>
  <c r="L109" i="3"/>
  <c r="L22" i="3"/>
  <c r="L57" i="3"/>
  <c r="L80" i="3"/>
  <c r="L86" i="3"/>
  <c r="L102" i="3"/>
  <c r="L12" i="3"/>
  <c r="L43" i="3"/>
  <c r="L13" i="3"/>
  <c r="L18" i="3"/>
  <c r="L26" i="3"/>
  <c r="L37" i="3"/>
  <c r="L47" i="3"/>
  <c r="L53" i="3"/>
  <c r="L59" i="3"/>
  <c r="L72" i="3"/>
  <c r="L84" i="3"/>
  <c r="L88" i="3"/>
  <c r="L104" i="3"/>
  <c r="L112" i="3"/>
  <c r="L9" i="3"/>
  <c r="L15" i="3"/>
  <c r="L19" i="3"/>
  <c r="L27" i="3"/>
  <c r="L39" i="3"/>
  <c r="L56" i="3"/>
  <c r="L60" i="3"/>
  <c r="L73" i="3"/>
  <c r="L85" i="3"/>
  <c r="L105" i="3"/>
  <c r="L11" i="3"/>
  <c r="L41" i="3"/>
  <c r="L45" i="3"/>
  <c r="L48" i="3"/>
  <c r="L64" i="3"/>
  <c r="L67" i="3"/>
  <c r="L70" i="3"/>
  <c r="L82" i="3"/>
  <c r="L89" i="3"/>
  <c r="L92" i="3"/>
  <c r="L95" i="3"/>
  <c r="L97" i="3"/>
  <c r="L100" i="3"/>
  <c r="L8" i="3"/>
  <c r="L14" i="3"/>
  <c r="L25" i="3"/>
  <c r="L28" i="3"/>
  <c r="L32" i="3"/>
  <c r="L36" i="3"/>
  <c r="L42" i="3"/>
  <c r="L46" i="3"/>
  <c r="L49" i="3"/>
  <c r="L55" i="3"/>
  <c r="L65" i="3"/>
  <c r="L71" i="3"/>
  <c r="L77" i="3"/>
  <c r="L83" i="3"/>
  <c r="L101" i="3"/>
  <c r="L111" i="3"/>
  <c r="L114" i="3"/>
  <c r="L63" i="3"/>
  <c r="L66" i="3"/>
  <c r="L68" i="3"/>
  <c r="L74" i="3"/>
  <c r="L78" i="3"/>
  <c r="L90" i="3"/>
  <c r="L93" i="3"/>
  <c r="L96" i="3"/>
  <c r="L98" i="3"/>
  <c r="L106" i="3"/>
  <c r="L10" i="3"/>
  <c r="L16" i="3"/>
  <c r="L20" i="3"/>
  <c r="L23" i="3"/>
  <c r="L30" i="3"/>
  <c r="L34" i="3"/>
  <c r="L38" i="3"/>
  <c r="L44" i="3"/>
  <c r="L51" i="3"/>
  <c r="L69" i="3"/>
  <c r="L75" i="3"/>
  <c r="L79" i="3"/>
  <c r="L91" i="3"/>
  <c r="L94" i="3"/>
  <c r="L99" i="3"/>
  <c r="L107" i="3"/>
  <c r="L115" i="3"/>
  <c r="L24" i="3"/>
  <c r="L31" i="3"/>
  <c r="L35" i="3"/>
  <c r="L54" i="3"/>
  <c r="L76" i="3"/>
  <c r="L110" i="3"/>
  <c r="L113" i="3"/>
  <c r="K9" i="2"/>
  <c r="I6" i="1" l="1"/>
  <c r="L118" i="1" l="1"/>
  <c r="L11" i="2"/>
  <c r="L8" i="1"/>
  <c r="L10" i="2"/>
  <c r="L9" i="2"/>
  <c r="L76" i="1"/>
  <c r="L70" i="1"/>
  <c r="L66" i="1"/>
  <c r="L114" i="1"/>
  <c r="L50" i="1"/>
  <c r="L108" i="1"/>
  <c r="L34" i="1"/>
  <c r="L102" i="1"/>
  <c r="L30" i="1"/>
  <c r="L100" i="1"/>
  <c r="L29" i="1"/>
  <c r="L90" i="1"/>
  <c r="L24" i="1"/>
  <c r="L112" i="1"/>
  <c r="L75" i="1"/>
  <c r="L31" i="1"/>
  <c r="L46" i="1"/>
  <c r="L20" i="1"/>
  <c r="L83" i="1"/>
  <c r="L44" i="1"/>
  <c r="L16" i="1"/>
  <c r="L115" i="1"/>
  <c r="L78" i="1"/>
  <c r="L43" i="1"/>
  <c r="L14" i="1"/>
  <c r="L107" i="1"/>
  <c r="L52" i="1"/>
  <c r="L36" i="1"/>
  <c r="L117" i="1"/>
  <c r="L92" i="1"/>
  <c r="L67" i="1"/>
  <c r="L51" i="1"/>
  <c r="L35" i="1"/>
  <c r="L21" i="1"/>
  <c r="L84" i="1"/>
  <c r="L42" i="1"/>
  <c r="L116" i="1"/>
  <c r="L101" i="1"/>
  <c r="L93" i="1"/>
  <c r="L77" i="1"/>
  <c r="L45" i="1"/>
  <c r="L23" i="1"/>
  <c r="L15" i="1"/>
  <c r="L33" i="1"/>
  <c r="L27" i="1"/>
  <c r="L11" i="1"/>
  <c r="L96" i="1"/>
  <c r="L111" i="1"/>
  <c r="L80" i="1"/>
  <c r="L72" i="1"/>
  <c r="L56" i="1"/>
  <c r="L48" i="1"/>
  <c r="L32" i="1"/>
  <c r="L26" i="1"/>
  <c r="L10" i="1"/>
  <c r="L95" i="1"/>
  <c r="L79" i="1"/>
  <c r="L71" i="1"/>
  <c r="L55" i="1"/>
  <c r="L47" i="1"/>
  <c r="L25" i="1"/>
  <c r="L9" i="1"/>
  <c r="K113" i="1"/>
  <c r="L113" i="1" s="1"/>
  <c r="K110" i="1"/>
  <c r="L110" i="1" s="1"/>
  <c r="K109" i="1"/>
  <c r="L109" i="1" s="1"/>
  <c r="K97" i="1"/>
  <c r="L97" i="1" s="1"/>
  <c r="K82" i="1"/>
  <c r="L82" i="1" s="1"/>
  <c r="K81" i="1"/>
  <c r="L81" i="1" s="1"/>
  <c r="K65" i="1"/>
  <c r="L65" i="1" s="1"/>
  <c r="K64" i="1"/>
  <c r="L64" i="1" s="1"/>
  <c r="K63" i="1"/>
  <c r="L63" i="1" s="1"/>
  <c r="K57" i="1"/>
  <c r="L57" i="1" s="1"/>
  <c r="K41" i="1"/>
  <c r="L41" i="1" s="1"/>
  <c r="K40" i="1"/>
  <c r="L40" i="1" s="1"/>
  <c r="L39" i="1"/>
  <c r="L38" i="1"/>
  <c r="L37" i="1"/>
  <c r="K22" i="1"/>
  <c r="L22" i="1" s="1"/>
  <c r="K19" i="1"/>
  <c r="L19" i="1" s="1"/>
  <c r="K91" i="1"/>
  <c r="L91" i="1" s="1"/>
  <c r="K69" i="1"/>
  <c r="L69" i="1" s="1"/>
  <c r="N3" i="2"/>
  <c r="K54" i="1" l="1"/>
  <c r="L54" i="1" s="1"/>
  <c r="K53" i="1"/>
  <c r="L53" i="1" s="1"/>
  <c r="K49" i="1"/>
  <c r="L49" i="1" s="1"/>
  <c r="K28" i="1"/>
  <c r="L28" i="1" s="1"/>
  <c r="K13" i="1" l="1"/>
  <c r="L13" i="1" s="1"/>
  <c r="K12" i="1"/>
  <c r="L12" i="1" s="1"/>
  <c r="K106" i="1"/>
  <c r="L106" i="1" s="1"/>
  <c r="K105" i="1"/>
  <c r="L105" i="1" s="1"/>
  <c r="K104" i="1"/>
  <c r="L104" i="1" s="1"/>
  <c r="K99" i="1"/>
  <c r="L99" i="1" s="1"/>
  <c r="K98" i="1"/>
  <c r="L98" i="1" s="1"/>
  <c r="K94" i="1"/>
  <c r="L94" i="1" s="1"/>
  <c r="K73" i="1"/>
  <c r="L73" i="1" s="1"/>
  <c r="K61" i="1"/>
  <c r="L61" i="1" s="1"/>
  <c r="K60" i="1"/>
  <c r="L60" i="1" s="1"/>
  <c r="K59" i="1"/>
  <c r="L59" i="1" s="1"/>
  <c r="K58" i="1"/>
  <c r="L58" i="1" s="1"/>
  <c r="K62" i="1" l="1"/>
  <c r="K103" i="1"/>
  <c r="L103" i="1" s="1"/>
  <c r="K89" i="1"/>
  <c r="L89" i="1" s="1"/>
  <c r="K88" i="1"/>
  <c r="L88" i="1" s="1"/>
  <c r="K87" i="1"/>
  <c r="L87" i="1" s="1"/>
  <c r="K86" i="1"/>
  <c r="L86" i="1" s="1"/>
  <c r="K85" i="1"/>
  <c r="L85" i="1" s="1"/>
  <c r="L62" i="1" l="1"/>
  <c r="M62" i="1" s="1"/>
  <c r="K74" i="1"/>
  <c r="L74" i="1" s="1"/>
  <c r="K68" i="1"/>
  <c r="L68" i="1" s="1"/>
  <c r="K17" i="1" l="1"/>
  <c r="L17" i="1" s="1"/>
  <c r="K18" i="1"/>
  <c r="L18" i="1" s="1"/>
  <c r="N3" i="1" l="1"/>
</calcChain>
</file>

<file path=xl/sharedStrings.xml><?xml version="1.0" encoding="utf-8"?>
<sst xmlns="http://schemas.openxmlformats.org/spreadsheetml/2006/main" count="1799" uniqueCount="551">
  <si>
    <t>EMPRESA PORTUARIA QUETZAL</t>
  </si>
  <si>
    <t>UNIDAD DE COMERCIALIZACION Y MERCADEO</t>
  </si>
  <si>
    <t>USUFRUCTOS Y ARRENDAMIENTOS DE LA FINCA PORTUARIA</t>
  </si>
  <si>
    <t>No.</t>
  </si>
  <si>
    <t>NOMBRE DE LA EMPRESA</t>
  </si>
  <si>
    <t>REPRESENTANTE LEGAL</t>
  </si>
  <si>
    <t>ZONA</t>
  </si>
  <si>
    <t>AREA m²</t>
  </si>
  <si>
    <t>USO DEL AREA</t>
  </si>
  <si>
    <t>ESC. PUB Y/O CONTRATO</t>
  </si>
  <si>
    <t>FECHA  SUSCRIPCION</t>
  </si>
  <si>
    <t>PLAZO (AÑOS)</t>
  </si>
  <si>
    <t>FECHA         INICIO</t>
  </si>
  <si>
    <t>FECHA VENCIMIENTO</t>
  </si>
  <si>
    <t>STATUS</t>
  </si>
  <si>
    <t>NOTA</t>
  </si>
  <si>
    <t>MONTO A PAGAR MENSUAL SIN IVA</t>
  </si>
  <si>
    <t>OBSERVACIONES</t>
  </si>
  <si>
    <t>RENTA ACTUAL EN DOLARES</t>
  </si>
  <si>
    <t>AREA DESARROLLADA</t>
  </si>
  <si>
    <t>OBSERVACIONES3</t>
  </si>
  <si>
    <t>OBSERVACIONES2</t>
  </si>
  <si>
    <t>OBSERVACIONES22</t>
  </si>
  <si>
    <t>UNO GUATEMALA, S.A.</t>
  </si>
  <si>
    <t xml:space="preserve">GASOLINERA  </t>
  </si>
  <si>
    <t>USUFRUCTO ONEROSO</t>
  </si>
  <si>
    <t>$ 415.97</t>
  </si>
  <si>
    <t>X</t>
  </si>
  <si>
    <t xml:space="preserve">PLANTA ECOLOGICA W-1, S.A. </t>
  </si>
  <si>
    <t xml:space="preserve">SR. GERSON  WOLDIZENDI JUAREZ BARRIENTOS </t>
  </si>
  <si>
    <t>PLANTA DE TRATAMIENTO DE RESIDUOS BITUMINOSOS</t>
  </si>
  <si>
    <t>ARRENDAMIENTO</t>
  </si>
  <si>
    <t>$ 419.24</t>
  </si>
  <si>
    <t>EXPEDIENTE COMPLETO, PENDIENTE DE SER EVALUADO POR LA COMISION TECNICA</t>
  </si>
  <si>
    <t>PUERTO QUETZAL POWER LLC</t>
  </si>
  <si>
    <t>SR. GERMAN OBIOLS</t>
  </si>
  <si>
    <t>PLANTA GENERADORA DE ENERGIA</t>
  </si>
  <si>
    <t>$ 3,410.62</t>
  </si>
  <si>
    <t>Reconociiento de deuda en documento privado, con legalización notarial de firmas</t>
  </si>
  <si>
    <t>$ 14,136.98</t>
  </si>
  <si>
    <t>POLIGONOS 1,2,4, 5 Y 6</t>
  </si>
  <si>
    <t>$ 1,359.59</t>
  </si>
  <si>
    <t>AREA DE GAVIONES Y POLIGONO 3</t>
  </si>
  <si>
    <t>$ 3,133.31</t>
  </si>
  <si>
    <t>$          3042.05</t>
  </si>
  <si>
    <t xml:space="preserve">3 BARCAZAS </t>
  </si>
  <si>
    <t xml:space="preserve">BARCAZAS </t>
  </si>
  <si>
    <t>SERVICIOS PORTUARIOS, S.A.</t>
  </si>
  <si>
    <t>SR. EDUARDO ROSALES ARENALES</t>
  </si>
  <si>
    <t>PATIO DE CONTENEDORES</t>
  </si>
  <si>
    <t>$ 3,379.19</t>
  </si>
  <si>
    <t>EN PROCESO DE PROYECTO DE MINUTA</t>
  </si>
  <si>
    <t>EXPOGRANEL, S.A.</t>
  </si>
  <si>
    <t xml:space="preserve">LIC. MARCOS RENE CHANG SANCHEZ </t>
  </si>
  <si>
    <t>ALMACENAMIENTO DE AZUCAR Y SUS DERIVADOS</t>
  </si>
  <si>
    <t>$ 9,717.85</t>
  </si>
  <si>
    <t>$ 3,389.59</t>
  </si>
  <si>
    <t>ALIMENTOS PARA ANIMALES, S.A. (ALIANSA)</t>
  </si>
  <si>
    <t>LIC JUAN CARLOS ESCOBAR ALVAREZ</t>
  </si>
  <si>
    <t>ALMACENAMIENTO DE GRANELES LIQUIDOS</t>
  </si>
  <si>
    <t>$ 464.00</t>
  </si>
  <si>
    <t>INDUSTRIA LA POPULAR, S.A.</t>
  </si>
  <si>
    <t>LIC. ESTUARDO MARDOQUEO MEJIA</t>
  </si>
  <si>
    <t>ESTACION DE TRASIEGO DE GRANELES LIQUIDOS</t>
  </si>
  <si>
    <t>EN TRÁMITE DE RENOVACIÓN</t>
  </si>
  <si>
    <t>TANQUES DEL PACIFICO, S.A.</t>
  </si>
  <si>
    <t>ALMACENAMIENTO DE PRODUCTOS QUIMICOS LIQUIDOS</t>
  </si>
  <si>
    <t>CEMENTOS PROGRESO, S.A.</t>
  </si>
  <si>
    <t>SR. CARLOS ROBERTO CASTILLO</t>
  </si>
  <si>
    <t>ESTACIONAMIENTO DE MAQUINA NEUMATICA</t>
  </si>
  <si>
    <t>$ 445.49</t>
  </si>
  <si>
    <t xml:space="preserve">SWISSTEC, S.A. </t>
  </si>
  <si>
    <t>ING. LUIS GARCIA PILON</t>
  </si>
  <si>
    <t>AREA PARA TALLERES Y MAQUINARIA</t>
  </si>
  <si>
    <t>$ 480.00</t>
  </si>
  <si>
    <t>PENDIENTE DE INICIAR UN NUEVO TRAMITE</t>
  </si>
  <si>
    <t>ZETA GAS DE CENTROAMERICA, S.A.</t>
  </si>
  <si>
    <t>ING. JULIO ALEXANDER HIDALGO GONZÁLEZ</t>
  </si>
  <si>
    <t>PORCION TERRESTRE</t>
  </si>
  <si>
    <t>ESPACIO MARITIMO</t>
  </si>
  <si>
    <t>MUELLE DESCARGA LPG</t>
  </si>
  <si>
    <t>1,7,9</t>
  </si>
  <si>
    <t>AREA VERDE</t>
  </si>
  <si>
    <t>PENDIENTE DE ELABORACION DE MINUTA</t>
  </si>
  <si>
    <t>$ 140.36</t>
  </si>
  <si>
    <t>PENDIENTE DE NOMBRAMIENTO DE COMISION TECNICA</t>
  </si>
  <si>
    <t>COMPAÑIA BANANERA GUATEMALTECA INDEPENDIENTE, S.A. (COBIGUA)</t>
  </si>
  <si>
    <t>IMPORTACION Y EXPORTACION DE BANANO</t>
  </si>
  <si>
    <t>$ 12,750.96</t>
  </si>
  <si>
    <t>$ 3,005.79</t>
  </si>
  <si>
    <t>DESTILADORA DE ALCOHOLES Y RONES, S. A. (DARSA)</t>
  </si>
  <si>
    <t xml:space="preserve">ING. JOSE ANGEL BASEGODA CASTILLO </t>
  </si>
  <si>
    <t>TANQUES DE ALMACENAMIENTO DE ALCOHOL Y MELAZA</t>
  </si>
  <si>
    <t>$ 1,360.00</t>
  </si>
  <si>
    <t>Autorización para la suscripción de un nuevo contrato según Acuerdo de Junta Directiva JD-6-22-2017</t>
  </si>
  <si>
    <t>TELEFONICA MOVILES GUATEMALA, S.A.</t>
  </si>
  <si>
    <t>LICDA. MARIA ILEANA NAJERA MOTA DE FLORES</t>
  </si>
  <si>
    <t>1  Y 2</t>
  </si>
  <si>
    <t>TRANSPORTE CABLE DE COBRE</t>
  </si>
  <si>
    <t>$ 380.00</t>
  </si>
  <si>
    <t>METROS LINEALES</t>
  </si>
  <si>
    <t>INSTALACION TORRE</t>
  </si>
  <si>
    <t>$ 250.00</t>
  </si>
  <si>
    <t>REPIMEX</t>
  </si>
  <si>
    <t>SR. HANS WAGNER</t>
  </si>
  <si>
    <t>AREA PARA OPERAR COMO ESTIBA Y DESESTIBA</t>
  </si>
  <si>
    <t>Autorización para la suscripción de un nuevo contrato según Acuerdo de Junta Directiva JD-7-22-2017</t>
  </si>
  <si>
    <t>ESTACIONAMIENTO DE VEHICULOS</t>
  </si>
  <si>
    <t>DESCARGA, TRANSFERENCIA, APILAMIENTO O DESPACHO DE CARBON</t>
  </si>
  <si>
    <t>CONVEYOR</t>
  </si>
  <si>
    <t>COMPAÑIA GUATEMALTECA DE TERMINALES A GRANEL, S.A. (GRANELSA)</t>
  </si>
  <si>
    <t>LIC. ADOLFO RUDEKE</t>
  </si>
  <si>
    <t>OFICINAS ADMINISTRATIVAS</t>
  </si>
  <si>
    <t>$ 320.00</t>
  </si>
  <si>
    <t xml:space="preserve">PENDIENTE DE DISTRIBUCION DE ESC. PUB. </t>
  </si>
  <si>
    <t>$ 120.00</t>
  </si>
  <si>
    <t>OPERACIONES DIVERSAS, S.A. (ODIVESA)</t>
  </si>
  <si>
    <t>LIC. FRANCISCO ALVARO ASTURIAS BERMUDEZ</t>
  </si>
  <si>
    <t>RESGUARDO DE APEROS Y EQUIPO</t>
  </si>
  <si>
    <t>$ 80.00</t>
  </si>
  <si>
    <t>Autorización para la suscripción de un nuevo contrato según Acuerdo de Junta Directiva JD-5-21-2017</t>
  </si>
  <si>
    <t>FERTILIZANTES MAYA, SOCIEDAD ANONIMA</t>
  </si>
  <si>
    <t>RESGUARDO DE MAQUINARIA Y EQUIPO QUE SE UTILIZA EN LA DESCARGA DE FERTILIZANTES</t>
  </si>
  <si>
    <t>CONTRATO   ADM. A-534-2017</t>
  </si>
  <si>
    <t>$ 160.00</t>
  </si>
  <si>
    <t>REGIMEN DE PENSIONES Y JUBILACIONES DEL PERSONAL DE LA EPQ</t>
  </si>
  <si>
    <t>LIC. RUDY VASQUEZ</t>
  </si>
  <si>
    <t xml:space="preserve">RESGUARDO DE EQUIPO DE SU PROPIEDAD </t>
  </si>
  <si>
    <t>$ 329.12</t>
  </si>
  <si>
    <t>PRESERSA, S.A.</t>
  </si>
  <si>
    <t>SR. TED ANDREW HOLCOMBE MENA</t>
  </si>
  <si>
    <t>$ 670.96</t>
  </si>
  <si>
    <t>ALMACENES Y SILOS, S.A. (ALMASILOS)</t>
  </si>
  <si>
    <t>SR. JULIO OTONIEL ORTEGA MATEO</t>
  </si>
  <si>
    <t>DEPOSITO FISCAL</t>
  </si>
  <si>
    <t>$ 1,934.85</t>
  </si>
  <si>
    <t>APROVISIONAMIENTO DE GRANOS, S.A. (APROVIGRA)</t>
  </si>
  <si>
    <t>ING. MARIO ARNOLDO JOHNSTON SANDOVAL</t>
  </si>
  <si>
    <t>DESARROLLO DE CARRIL DE DESACELERACION</t>
  </si>
  <si>
    <t>MARIO ARNOLDO JOHNSTON SANDOVAL</t>
  </si>
  <si>
    <t>ACCESO A PLANTA, ESTACIONAMIENTO, CARRILES DE ACELERACIÓN Y DESACELERACIÓN</t>
  </si>
  <si>
    <t>$ 57.38</t>
  </si>
  <si>
    <t>DIRECCION GENERAL DE MIGRACION</t>
  </si>
  <si>
    <t>OFICINA DELEGACION</t>
  </si>
  <si>
    <t>EN TRÁMITE DE RENOVACIÓN (GESTIÓN ADMINISTRATIVA A PARTIR DE 03-12-2013 EN JURÍDICO)</t>
  </si>
  <si>
    <t>$75.00 ANUALES</t>
  </si>
  <si>
    <t>Autorización a titulo gratuito  del arrenadmiento según Acuerdo de Junta Directiva JD-4-20-2017</t>
  </si>
  <si>
    <t>TECNOLOGIA MARITIMA, S.A. (TEMSA)</t>
  </si>
  <si>
    <t>TERMINAL PARA DESCARGA DE CARBON</t>
  </si>
  <si>
    <t>$ 28,161.59</t>
  </si>
  <si>
    <t>BODEGAS MM, S.A.</t>
  </si>
  <si>
    <t>SR. GLIBERTO ABRAHAM BONILLA</t>
  </si>
  <si>
    <t>ALMACENAMIENTO DE GRANELES Y CARGA GENERAL</t>
  </si>
  <si>
    <t>$ 2,295.97</t>
  </si>
  <si>
    <t>PENDIENTE DE SER EVALUADO POR COMISION</t>
  </si>
  <si>
    <t>Autorización para la suscripción de un nuevo contrato  del arrenadmiento según Acuerdo de Junta Directiva JD-6-25-2017</t>
  </si>
  <si>
    <t>LAS AMERICAS TRADING COMPANY, SOCIEDAD ANONIMA</t>
  </si>
  <si>
    <t>LIC ELMER RAY PÉREZ MIRANDA</t>
  </si>
  <si>
    <t>PATIO PARA ALMACENAJE Y MANEJO DE CONTENEDORES VACIOS, LLENOS, REFRIGERADOS Y CARGA SECA, ASI COMO SERVICIOS GENERALES PARA LA INDUSTRIA MARITIMA Y PORTUARIA</t>
  </si>
  <si>
    <t>$ 3,692.32</t>
  </si>
  <si>
    <t>CORPORACION ARCENILLAS, S.A.</t>
  </si>
  <si>
    <t>PASO DE TUBERIA PARA GRANELES LIQUIDOS</t>
  </si>
  <si>
    <t>$ 1,014.56</t>
  </si>
  <si>
    <t>GLOBAL CEMENT, S.A.</t>
  </si>
  <si>
    <t>ALMACENAMIENTO DE CLINKER</t>
  </si>
  <si>
    <t>$ 8,149.34</t>
  </si>
  <si>
    <t>SERVICIOS MANUFACTUREROS, S.A.</t>
  </si>
  <si>
    <t>TANQUES DE ALMACENAMIENTO DE ALCOHOL</t>
  </si>
  <si>
    <t>$ 2,400.00</t>
  </si>
  <si>
    <t>TERMINAL DE GRANOS DEL PACIFICO, LIMITADA (TERPAC)</t>
  </si>
  <si>
    <t>ING. JOSE FRANCISCO DE LEON REGIL ZIERLEIN</t>
  </si>
  <si>
    <t>ALMACENAMIENTO DE GRANOS</t>
  </si>
  <si>
    <t>$ 6,549.50</t>
  </si>
  <si>
    <t>$ 5,772.14</t>
  </si>
  <si>
    <t>EN TRAMITE DE RENOVACIÓN</t>
  </si>
  <si>
    <t>ORAZUL ENERGY GUATEMALA Y CIA. S.C.A. (DEI GUATEMALA)</t>
  </si>
  <si>
    <t>LIC. RICARDO BRIZ</t>
  </si>
  <si>
    <t xml:space="preserve">ZONA PLAYA, DARSENA, TUBERIA LINEA DE TRANSMISION </t>
  </si>
  <si>
    <t>$ 1,788.00</t>
  </si>
  <si>
    <t>CASA DE BOMBAS</t>
  </si>
  <si>
    <t>$ 487.50</t>
  </si>
  <si>
    <t>7 O 6</t>
  </si>
  <si>
    <t>PASO DE TUBERIA</t>
  </si>
  <si>
    <t>$ 135.60</t>
  </si>
  <si>
    <t>9 O 7</t>
  </si>
  <si>
    <t>$ 122.10</t>
  </si>
  <si>
    <t>APLICACIONES TECNICAS, SOCIEDAD ANONIMA</t>
  </si>
  <si>
    <t>SR. PABLO ROBERTO CONTRERAS VELA</t>
  </si>
  <si>
    <t xml:space="preserve">RAMPA DE REVISION NO INTRUSIVA DE MERCADERIA CONTENERIZADA DE IMPORTACION Y EXPORTACION </t>
  </si>
  <si>
    <t>$ 1,435.07</t>
  </si>
  <si>
    <t>CONTENEDORES Y SERVICIOS, S.A.</t>
  </si>
  <si>
    <t>SR.  LUIS RICARDO QUEZADA MEJIA</t>
  </si>
  <si>
    <t>PATIO DE CONTENEDORES VACIOS</t>
  </si>
  <si>
    <t>$ 2,700.00</t>
  </si>
  <si>
    <t>PROMOCIONES Y NEGOCIOS (PRONE)</t>
  </si>
  <si>
    <t>SR. CESAR AUGUSTO ROLDAN DE LEON</t>
  </si>
  <si>
    <t>COMPLEJO COMERCIAL</t>
  </si>
  <si>
    <t>$ 2,722.45</t>
  </si>
  <si>
    <t>MARIO´S RESTAURANTE</t>
  </si>
  <si>
    <t>SRA. MARY RUTH MENDEZ DE GUERRA</t>
  </si>
  <si>
    <t>EXPENDIO DE ALIMENTOS</t>
  </si>
  <si>
    <t>$ 75.00</t>
  </si>
  <si>
    <t>COMPAÑÍA AGRICOLA INDUSTRIAL SANTA ANA, S.A.</t>
  </si>
  <si>
    <t>ING. ERICK CRUZ</t>
  </si>
  <si>
    <t>9 Y 10</t>
  </si>
  <si>
    <t>CULTIVO DE CAÑA DE AZUCAR</t>
  </si>
  <si>
    <t>$ 57,600.00</t>
  </si>
  <si>
    <t>$57600.00 ANUALES</t>
  </si>
  <si>
    <t>COMEDOR NIKTE</t>
  </si>
  <si>
    <t>SRA. AMERICA NIKTE MONTERROSO</t>
  </si>
  <si>
    <t>PENDIENTE DE RECEPCIONAR EL AREA</t>
  </si>
  <si>
    <t>BODEGAS AGRO IM-EX, S.A.</t>
  </si>
  <si>
    <t>CUARTO DE MAQUINAS</t>
  </si>
  <si>
    <t>PENDIENTE DE COMPLETAR DOCUEMNTOS LEGALES PARA INICIAR TRAMITE</t>
  </si>
  <si>
    <t>$ 5,111.73</t>
  </si>
  <si>
    <t>MINISTERIO DE GOBERNACION</t>
  </si>
  <si>
    <t>LICDA. EUNICE DEL MILAGRO MENDIZABAL VILLAGRAN</t>
  </si>
  <si>
    <t>24,415.48</t>
  </si>
  <si>
    <t>SEDE Y HELIPUERTO DAIA</t>
  </si>
  <si>
    <t xml:space="preserve"> CONTRATO DE USO A TITULO GRATUITO</t>
  </si>
  <si>
    <t>SERVICIOS COMERCIALES Y AGRO INDUSTRIALES DE CENTROAMERICA, S.A. (SERCA)</t>
  </si>
  <si>
    <t xml:space="preserve">SR. JAIME LUNA REYES </t>
  </si>
  <si>
    <t>PATIO PARA ALMACENAMIENTO DE CONTENEDORES</t>
  </si>
  <si>
    <t>$ 2,328.63</t>
  </si>
  <si>
    <t>EXPEDIENTE REVISADO POR ASESORA DE JD. PENDIENTE DE REALIZAR CAMBIOS</t>
  </si>
  <si>
    <t>TERMINAL DE CONTENEDORES QUETZAL, SOCIEDAD ANONIMA</t>
  </si>
  <si>
    <t>SR. JUAN JOSE SUAREZ MESEGUER</t>
  </si>
  <si>
    <t>348,171.81</t>
  </si>
  <si>
    <t xml:space="preserve">TERMINAL ESPECIALIZADA DE CONTENEDORES </t>
  </si>
  <si>
    <t>$ 69,634.36</t>
  </si>
  <si>
    <t>ÚNICAMENTE DELIMITADA EL ÁREA</t>
  </si>
  <si>
    <t>ECOMADERA</t>
  </si>
  <si>
    <t>SR.WAGNER SAMUEL FRANCO LOPEZ</t>
  </si>
  <si>
    <t>TIENDA DE PRODUCTOS DE MADERA</t>
  </si>
  <si>
    <t>$ 1,801.63</t>
  </si>
  <si>
    <t>PARQUE QUETZAL, SOCIEDAD ANONIMA</t>
  </si>
  <si>
    <t>LIC. JUAN LUIS RODRIGUEZ GONZALEZ</t>
  </si>
  <si>
    <t>INSTALACION Y OPERACIÓN DEL COMPLEJO INDUSTRIAL PARQUE QUETZAL</t>
  </si>
  <si>
    <t>$ 17,704.74</t>
  </si>
  <si>
    <t>En estudio por parte de PARQUE QUETZAL, para presentación de planos</t>
  </si>
  <si>
    <t>EMPRESA MARITIMA Y TERRESTRE DE SERVICIOS, S.A. (EMATESSA)</t>
  </si>
  <si>
    <t>SR. HUMBERTO MORALES ALONZO</t>
  </si>
  <si>
    <t>RAMPA DE REVISION DE CONTENEDORES</t>
  </si>
  <si>
    <t>$ 1,629.75</t>
  </si>
  <si>
    <t>SR.HUMBERTO MORALES ALONZO</t>
  </si>
  <si>
    <t>RESGUARDO DE EQUIPO Y APEROS</t>
  </si>
  <si>
    <t>SE ENCUENTRA EN PERIODO DE GRACIA</t>
  </si>
  <si>
    <t xml:space="preserve">AMPLIACION DEL AREA EXISTENTE PARA  MEJORA DE INSTALACIONES  Y MEDIDAS DE  SEGURIDAD </t>
  </si>
  <si>
    <t>TRANSPORTES MARROQUIN, S.A.</t>
  </si>
  <si>
    <t>SRA. ALCI VANESA MARROQUÍN OROZCO</t>
  </si>
  <si>
    <t>ALMACENAMIENTO Y TRASIEGO DE MERCADERIAS</t>
  </si>
  <si>
    <t>$ 1,200.00</t>
  </si>
  <si>
    <t xml:space="preserve">COMPAÑIA ELECTRICA LA LIBERTAD, S.A. </t>
  </si>
  <si>
    <t>ING. JUAN CARLOS BUITRON PORRAS</t>
  </si>
  <si>
    <t>ALMACENAMIENTO DE CARBON MINERAL</t>
  </si>
  <si>
    <t>$ 3,519.03</t>
  </si>
  <si>
    <t>ASISTENCIA Y LOGISTICA PORTUARIA, S.A. (ALOPSA)</t>
  </si>
  <si>
    <t>$ 6,462.31</t>
  </si>
  <si>
    <t>BIO ETANOL, S.A.</t>
  </si>
  <si>
    <t>SR. EDWIN ANTONIO HERNANDEZ SILVA</t>
  </si>
  <si>
    <t>1</t>
  </si>
  <si>
    <t>$ 695.00</t>
  </si>
  <si>
    <t>$              7719.6</t>
  </si>
  <si>
    <t>7</t>
  </si>
  <si>
    <t>$ 151.27</t>
  </si>
  <si>
    <t>CORPORACION NAVAHERMOSA, S.A.</t>
  </si>
  <si>
    <t>PARQUEO DE CONTENEDORES</t>
  </si>
  <si>
    <t>$ 7,097.02</t>
  </si>
  <si>
    <t xml:space="preserve">PASO DE TUBERIA  </t>
  </si>
  <si>
    <t>INGENIO MAGDALENA, S.A.</t>
  </si>
  <si>
    <t>ESTACION DE TRASBORDO DE PLATAFORMAS</t>
  </si>
  <si>
    <t>$ 1,055.20</t>
  </si>
  <si>
    <t>COMPAÑIA DE DESARROLLO BANANERO DE GUATEMALA, S.A. (BANDEGUA)</t>
  </si>
  <si>
    <t>SR. MARCO ANTONIO GARCIA RUANO</t>
  </si>
  <si>
    <t>BODEGA REGRIGERADA</t>
  </si>
  <si>
    <t>$ 5,760.00</t>
  </si>
  <si>
    <t xml:space="preserve">Deberian pagar5996.79  pagan 5760.00 </t>
  </si>
  <si>
    <t>Autorización para la suscripción de un nuevo contrato según Acuerdo de Junta Directiva JD-5-20-2017</t>
  </si>
  <si>
    <t>IGLESIA CATOLICA DIOCESIS DE ESCUINTLA (STELLA MARIS)</t>
  </si>
  <si>
    <t>MONSEÑOR VICTOR HUGO PALMA PAUL</t>
  </si>
  <si>
    <t>REFUGIO DE ACOJIDA A LOS NAVEGANTES</t>
  </si>
  <si>
    <t>CONVENIO SOCIAL</t>
  </si>
  <si>
    <t>CTS SOLUTIONS-CHEMICAL PRODUCTS AND TECHNICAL SERVICES, S.A.</t>
  </si>
  <si>
    <t>LIC. ROBERTO ANTONIO BELTRANENA GUERRA</t>
  </si>
  <si>
    <t>PLANTA DE IPOCLORITO DE SODIO</t>
  </si>
  <si>
    <t>$ 300.00</t>
  </si>
  <si>
    <t>ORGANIZACION ELECTRICA (ORELCA)</t>
  </si>
  <si>
    <t>SR. GERARDO ALFONSO VETTORAZZI HERRARTE</t>
  </si>
  <si>
    <t>MANTENIMIENTO Y ALMACENAMIENTO DE CONTENEDORES</t>
  </si>
  <si>
    <t>$ 1,200.03</t>
  </si>
  <si>
    <t>FENIX CARGO, S.A.</t>
  </si>
  <si>
    <t xml:space="preserve">LIC. SERGIO PRADO CADE </t>
  </si>
  <si>
    <t>$ 2,407.67</t>
  </si>
  <si>
    <t xml:space="preserve">AMPLIACION DE LA RAMPA DE REVISION DE CONTENEDORES </t>
  </si>
  <si>
    <t>$ 5,711.84</t>
  </si>
  <si>
    <t>$          4283.38</t>
  </si>
  <si>
    <t>AGROPECUARIA MARIA LAURA, S.A.</t>
  </si>
  <si>
    <t xml:space="preserve">LIC. JUAN LUIS RODRIGUEZ GONSALES </t>
  </si>
  <si>
    <t>6</t>
  </si>
  <si>
    <t>SERVIDUMBRE DE PASO</t>
  </si>
  <si>
    <t xml:space="preserve">CONSTITUCION DE SERVIDUMBRE DE PASO </t>
  </si>
  <si>
    <t>$75.00 (ANUALES)</t>
  </si>
  <si>
    <t>SERVICIOS BAYSIDE, S.A.</t>
  </si>
  <si>
    <t>SR. CARLOS ANTONIO GARCIA PILON</t>
  </si>
  <si>
    <t>RESGUARDO Y MANTENIMIENTO DE APEROS, TOLVAS Y ALMEJAS</t>
  </si>
  <si>
    <t xml:space="preserve">AQUASISTEMAS, S.A. </t>
  </si>
  <si>
    <t>ING. MANRIQUE BERNANDRO FUENTES FUENTES</t>
  </si>
  <si>
    <t>TIENDA PARA PROMOCION DE PRODUCTOS Y SERVICIOS</t>
  </si>
  <si>
    <t>INMUEBLES CLASIFICADOS, S.A.</t>
  </si>
  <si>
    <t>DESPACHO Y ALMACENAMIENTO DE COMBUSTIBLES</t>
  </si>
  <si>
    <t>$ 1,902.48</t>
  </si>
  <si>
    <t>$ 431.65</t>
  </si>
  <si>
    <t>$ 3.72</t>
  </si>
  <si>
    <t>DEPOSITO DE CARBON MINERAL</t>
  </si>
  <si>
    <t>$ 3,771.09</t>
  </si>
  <si>
    <t>EQUIPOS MULTIPLES , S.A.</t>
  </si>
  <si>
    <t>SR. EDWIN SAUL REYES DOMINGUEZ</t>
  </si>
  <si>
    <t>VENTA DE MAQUINARIA PARA CONSTRUCCION</t>
  </si>
  <si>
    <t>$ 420.00</t>
  </si>
  <si>
    <t>TELECOMUNICACIONES DE GUATEMALA, S.A. (TELGUA)</t>
  </si>
  <si>
    <t>ORGANISMO INTERNACIONAL REGIONAL DE SANIDAD AGROPECUARIA (OIRSA)</t>
  </si>
  <si>
    <t>ING. EDWIN MAURICIO ARAGON ROJAS</t>
  </si>
  <si>
    <t>ARCO DE ASPERSION</t>
  </si>
  <si>
    <t>$ 152.66</t>
  </si>
  <si>
    <t>INVERSIONES EN TECNOLOGÍA Y CONSTRUCCIÓN, S.A. (CONSTRUCTEC)</t>
  </si>
  <si>
    <t>ING. OTTO RENE FLORES NEGREROS</t>
  </si>
  <si>
    <t xml:space="preserve">CONSTRUCCIÓN Y OPERACIÓN DE UNA RAMPA DE REVISIÓN NO INTRUSIVA DE MERCADERÍA </t>
  </si>
  <si>
    <t>Terminación de manera anticipada RESOLUCIÓN 215-PQ-INTER-SGAPV-027-2014</t>
  </si>
  <si>
    <t xml:space="preserve">INVESTIGAR GESTIONES PARA RECEPCION  DE AREA </t>
  </si>
  <si>
    <t>COOPERATIVA INTERGRAL DEL CONSUMO DE LOS TRABAJADORES DE LA EPQ</t>
  </si>
  <si>
    <t xml:space="preserve">SR. CARLOS SAMAYOA  </t>
  </si>
  <si>
    <t xml:space="preserve">AMPLIACION DE KIOSCO PARA EXPENDIO DE ALIMENTOS </t>
  </si>
  <si>
    <t xml:space="preserve">PENDIENTE ENTREGA DE AREA POR INCONFORMIDAD DE CLIENTE </t>
  </si>
  <si>
    <t>TURISMO ACTUAL, SOCIEDAD ANONIMA</t>
  </si>
  <si>
    <t>SR. EDGAR RENE DONIS HERNANDEZ</t>
  </si>
  <si>
    <t>41,295.87</t>
  </si>
  <si>
    <t>OPERACIÓN, ADMINISTRACION Y MANTENIMIENTO DE LA TERMINAL ESPECIALIZADA DE PASAJEROS</t>
  </si>
  <si>
    <t>$ 8,259.17</t>
  </si>
  <si>
    <t>REFRIGERADOS DEL CAMPO, S.A. (REFRICASA)</t>
  </si>
  <si>
    <t>SR. DAVID RODOLFO PALACIOS ESCOBAR</t>
  </si>
  <si>
    <t>786.00ml</t>
  </si>
  <si>
    <t>INSTALACION DE DUCTOS DE TUBERIA ELECTRICA</t>
  </si>
  <si>
    <t>x</t>
  </si>
  <si>
    <t>AGRO EXPORTADORA PIEDRA PARADA, SOCIEDAD ANONIMA</t>
  </si>
  <si>
    <t>LICDA. BLANCA ETELVINA CASTELLANOS VILLAGRAN</t>
  </si>
  <si>
    <t>DESARROLLO E INSTALACIÓN DE UNA TERMINAL DE RECEPCIÓN, ALMACENAMIENTO Y DESPACHO DE CARBÓN MINERAL</t>
  </si>
  <si>
    <t>MC MILIAM DE GUATEMALA</t>
  </si>
  <si>
    <t>LIC. MIGUEL ANGEL ACEVEDO GUTIERREZ</t>
  </si>
  <si>
    <t>RAMPA PARA LA PRESTACION DE SERVICIOS DE ADMINISTRACION Y REVISION INTRUSIVA DEL PROGRAMA DE SEGURIDAD PORTUARIA (PSP)</t>
  </si>
  <si>
    <t>AGUNSA GUATEMALA S.A.</t>
  </si>
  <si>
    <t>SR.JOSE JUAN LUIS MAYEN RIGALT</t>
  </si>
  <si>
    <t>GRUPO INDUSTRIAL MONTERREY, SOCIEDAD ANONIMA</t>
  </si>
  <si>
    <t>SR. CARLOS ALFREDO HURTARTE ARIS</t>
  </si>
  <si>
    <t>ALMACENADORA DE MATERIA PRIMA DE GRANELES SOLIDOS Y PULVERIZADORA DE MINERALES</t>
  </si>
  <si>
    <t>$ 3,255.83</t>
  </si>
  <si>
    <t xml:space="preserve">GRUPO INVERSOR HERCONSA, S.A. </t>
  </si>
  <si>
    <t>JULIO ALEJANDRO CONTRERAS DE LEON</t>
  </si>
  <si>
    <t>PRESTACION DEL SERVICIO DE BASCULA</t>
  </si>
  <si>
    <t>PENDIENTE ENTREGA DE AREA POR NO DESARROLLAR EL ÁREA</t>
  </si>
  <si>
    <t>NEGOCIOS PORTUARIOS, S.A.</t>
  </si>
  <si>
    <t>CAROLINA ELIZABETH REYES ARRIOLA</t>
  </si>
  <si>
    <t>4 BASCULAS</t>
  </si>
  <si>
    <t>$ 1,521.50</t>
  </si>
  <si>
    <t>TERMINALES ESPECIALIZADAS, S.A.</t>
  </si>
  <si>
    <t xml:space="preserve">DANIEL MALDONADO GUERRA </t>
  </si>
  <si>
    <t xml:space="preserve">RESGUARDO DE EQUIPOS </t>
  </si>
  <si>
    <t xml:space="preserve">INFORME ELABORADO POR: </t>
  </si>
  <si>
    <t xml:space="preserve">            AREA DE ATENCIÓN AL CLIENTE</t>
  </si>
  <si>
    <t xml:space="preserve">FUENTE DE INFORMACION:     
</t>
  </si>
  <si>
    <t xml:space="preserve">1.) </t>
  </si>
  <si>
    <t xml:space="preserve">ESCRITURAS PUBLICAS Y CONTRATOS ADMINISTRATIVOS PROPORCIONADOS POR LA UNIDAD DE ASESORIA JURIDICA </t>
  </si>
  <si>
    <t xml:space="preserve">2.) </t>
  </si>
  <si>
    <t>TARIFAS POR COBROS AREAS OTORGADAS EN USUFRUCTO O ARRENDAMIENTO / DEPTO. DE FACTURACIÓN, CARTERA Y COBROS</t>
  </si>
  <si>
    <t>ESC.PUB. 03</t>
  </si>
  <si>
    <t>ESC.PUBL. 5</t>
  </si>
  <si>
    <t>ESC.PUBL. 11</t>
  </si>
  <si>
    <t>ESC.PUBL. 92</t>
  </si>
  <si>
    <t xml:space="preserve">VERIFICAR CON JURICO QUE DIA RECIBIO LA NOTIFICACION EL CLIENTE </t>
  </si>
  <si>
    <t>ESC.PUB. 68</t>
  </si>
  <si>
    <t>ESC.PUB. 6</t>
  </si>
  <si>
    <t>ESC.PUBL. 9</t>
  </si>
  <si>
    <t xml:space="preserve">FUNCIONAMIENTO DE INSTALACIONES PARA MANEJO DE LOGISTICA </t>
  </si>
  <si>
    <t>ESC. PUB. 250</t>
  </si>
  <si>
    <t>ESC. PUB. 06</t>
  </si>
  <si>
    <t>ESC. PUB. 26</t>
  </si>
  <si>
    <t>ESC. PUB. 16</t>
  </si>
  <si>
    <t>ESC. PUB. 58</t>
  </si>
  <si>
    <t>ESC.PUB. 100</t>
  </si>
  <si>
    <t>ESC.PUB. 229</t>
  </si>
  <si>
    <t>ESC. PUB. 47</t>
  </si>
  <si>
    <t>ESC. PUB. 43</t>
  </si>
  <si>
    <t>ESC. PUB. 53</t>
  </si>
  <si>
    <t>ESC. PUB. 24</t>
  </si>
  <si>
    <t>INVESTIGAR EN JURICO SI EXISTE OTRA ESC. PUB.</t>
  </si>
  <si>
    <t>ESC. PUB. 66</t>
  </si>
  <si>
    <t>ESC. PUB. 32</t>
  </si>
  <si>
    <t>ING. GUILLERMO MONROY</t>
  </si>
  <si>
    <t>SR YUEH LUN TU</t>
  </si>
  <si>
    <t>LIC  RAMSES ORLANDO LOBO ORTIZ</t>
  </si>
  <si>
    <t>LIC. MARIO RENE DEL ÁGUILA LOPEZ</t>
  </si>
  <si>
    <t>LIC. JOSE PABLO ULLOA</t>
  </si>
  <si>
    <t xml:space="preserve">LIC. GUILLERMO ROJO DE DIEGO </t>
  </si>
  <si>
    <t>ING. JORGE LUIS MONTERROSO TOLEDO</t>
  </si>
  <si>
    <t xml:space="preserve">ING. LUIS FERNANDO LEAL TOLEDO </t>
  </si>
  <si>
    <t>ESC. PUB. 217</t>
  </si>
  <si>
    <t>ESC. PUB. 108</t>
  </si>
  <si>
    <t>SR. JORGE ENRIQUE HAEUSSLER FRANCO</t>
  </si>
  <si>
    <t>ESC. PUB. 3</t>
  </si>
  <si>
    <t xml:space="preserve">SR EVANS GEORGE GASTON TAPIA  BELLIDO </t>
  </si>
  <si>
    <t>ESC. PUB. 78</t>
  </si>
  <si>
    <t>ESC. PUB. 400</t>
  </si>
  <si>
    <t>ESC. PUB. 221</t>
  </si>
  <si>
    <t>11 A, 9 M, 15 D</t>
  </si>
  <si>
    <t>ESC. PUB. 05</t>
  </si>
  <si>
    <t>ESC. PUB. 109</t>
  </si>
  <si>
    <t>ESC. PUB. 18</t>
  </si>
  <si>
    <t>ING RICARDO GOMEZ</t>
  </si>
  <si>
    <t xml:space="preserve">PEDIR ACTA EN OPERACIONES </t>
  </si>
  <si>
    <t>ESC.PUB. 263</t>
  </si>
  <si>
    <t>ESC. PUB. 44</t>
  </si>
  <si>
    <t>001-10-2019</t>
  </si>
  <si>
    <t xml:space="preserve">EN TRAMITE, PENDIENTE DE ENVIAR LA LICENCIA AMBIENTAL  </t>
  </si>
  <si>
    <t>ESC. PUB. 2</t>
  </si>
  <si>
    <t>ESC. PUB. 12</t>
  </si>
  <si>
    <t>NO TIENE DESARROLLADA EL AREA</t>
  </si>
  <si>
    <t>ESC. PUB. 8</t>
  </si>
  <si>
    <t xml:space="preserve">NO QUIERE FIRMAR EL SEGURO DE RESPONSABILIDAD </t>
  </si>
  <si>
    <t>CONTRATO ADM. A-366-2015</t>
  </si>
  <si>
    <t>NO QUIERE FIRMAR EL SEGURO DE RESPONSABILIDAD  DEL N UEVO CONTRATO</t>
  </si>
  <si>
    <t>ESC. PUB. 01</t>
  </si>
  <si>
    <t>AREA SIN DESARROLLO</t>
  </si>
  <si>
    <t>ESC. PUB.11</t>
  </si>
  <si>
    <t>ESC. PUB. 41</t>
  </si>
  <si>
    <t>ESC. PUB. 35</t>
  </si>
  <si>
    <t>ESC. PUB. 04</t>
  </si>
  <si>
    <t>ESC. PUB. 10</t>
  </si>
  <si>
    <t>SR DERICK  RODIRGUEZ</t>
  </si>
  <si>
    <t>ESC. PUB. 1</t>
  </si>
  <si>
    <t xml:space="preserve">ING. RUBEN SICAL </t>
  </si>
  <si>
    <t>CONTRATO ADM A-385-2015</t>
  </si>
  <si>
    <t>ESC. PUB. 165</t>
  </si>
  <si>
    <t>ESC.PUB.02</t>
  </si>
  <si>
    <t>ESC. PUBL 05-2016</t>
  </si>
  <si>
    <t>ESC. PUB 24</t>
  </si>
  <si>
    <t>ESC. PUB. 25</t>
  </si>
  <si>
    <t>ESC. PUB. 23</t>
  </si>
  <si>
    <t xml:space="preserve">PEDIENTE DE SOLVENTAR  JURIDICAMENTE </t>
  </si>
  <si>
    <t>ESC. PUB. 17</t>
  </si>
  <si>
    <t>21-05-216</t>
  </si>
  <si>
    <t xml:space="preserve"> SE ENCUENTRA EN PROCESO  Y LO TIENE JURIDICO</t>
  </si>
  <si>
    <t>ESC. PUB. 19</t>
  </si>
  <si>
    <t>ESC. PUB. 126</t>
  </si>
  <si>
    <t xml:space="preserve">VERIFICAR SI SE  ENCUENTRA EN TRAMITE LA RENOVACION </t>
  </si>
  <si>
    <t>CONTRATO  ADM. A-510-2017</t>
  </si>
  <si>
    <t>ESC. PUB. 121</t>
  </si>
  <si>
    <t>60 DIAS</t>
  </si>
  <si>
    <t>ESC. PUB. 73</t>
  </si>
  <si>
    <t>CONTRATO   ADM. A-488-2017</t>
  </si>
  <si>
    <t>LICDA EUNICE DEL MILAGRO MENDIZABAL.</t>
  </si>
  <si>
    <t>ING ALFREDO POKUS</t>
  </si>
  <si>
    <t>ESC. PUB. 80</t>
  </si>
  <si>
    <t>ESC. PUB. 88</t>
  </si>
  <si>
    <t xml:space="preserve"> SR GILBERTO ABRAHAN LOPEZ BONILLA</t>
  </si>
  <si>
    <t>SE ENCUENTRA EN PLROCESO DE RECEPCION DE AREA</t>
  </si>
  <si>
    <t>CONTRATO ADM. A-311-2014</t>
  </si>
  <si>
    <t>VENCIDO</t>
  </si>
  <si>
    <t>SEGÚN EL ACTA 56-2007 SE RECEPCIONO EL AREA , POR ABANDONO DEL MISMO Y SE ENCUENTRA EN POCESO JUDICIAL</t>
  </si>
  <si>
    <t>Actualizacion: 28 de Febrero 2018</t>
  </si>
  <si>
    <t>ESC. PUB. 02</t>
  </si>
  <si>
    <t xml:space="preserve"> APROBADO , PENDIENTE DISTRIBUCION DE CONTRATO Y/O ESC.PUB.</t>
  </si>
  <si>
    <t xml:space="preserve">CONVENIO DE COOPERACION INTERINSTITUCIONAL 013-2017 </t>
  </si>
  <si>
    <t xml:space="preserve">EXPEDIENTE  SE ENCUENTRA EN JURIDICO, PENDIENTE QUE EL CLIENTE  DEVUELVA  LA ESCRITURA </t>
  </si>
  <si>
    <t>ESC. PUB. 22</t>
  </si>
  <si>
    <t>EXPDIENTE SE ENCUENTRA EN MERCADEO PENDIENTE  QUE EL CLIENTE PRESENTE LA LICENCIA AMBIENTAL</t>
  </si>
  <si>
    <t>ESC. PUB. 29</t>
  </si>
  <si>
    <t xml:space="preserve">                                                                                                                                                                                                                                  10-02-2012</t>
  </si>
  <si>
    <t>ESC. PUB. 59</t>
  </si>
  <si>
    <t>ESC. PUB. 52</t>
  </si>
  <si>
    <t>EL EXPEDIENTE SE ENCUENTREA EN JURIDICO,   PENDIENTE QUE EL CLIENTE DEVUELVA LA  ESCRITURA  FIRMADA .</t>
  </si>
  <si>
    <t>RETIRARON LA FIBRA OPTICA  Y SE ENCUENTRA PENDIENTE  DE COBRO JUDICIAL</t>
  </si>
  <si>
    <t>CONTRATO  ADM. A-119-2007</t>
  </si>
  <si>
    <t>ESC. PUB. 49</t>
  </si>
  <si>
    <t xml:space="preserve"> </t>
  </si>
  <si>
    <t>ESC. PÚB. 15</t>
  </si>
  <si>
    <t>ESC. PUB. 36</t>
  </si>
  <si>
    <t>ESC. PUB. 11</t>
  </si>
  <si>
    <t>ESC. PUB. 4</t>
  </si>
  <si>
    <t xml:space="preserve">ESC. PUB. 53 </t>
  </si>
  <si>
    <t>CONVENIO DE COOPERACION INTERINSTITUCIONAL (MAGA-EPQ-2015)</t>
  </si>
  <si>
    <t>ESC. PUB. 76</t>
  </si>
  <si>
    <t>CONTRATO  ADM. A-358-2011</t>
  </si>
  <si>
    <t>ESC. PUB. 13</t>
  </si>
  <si>
    <t>CONTRATO ADM A-514-2017</t>
  </si>
  <si>
    <t>SEGÚN ACTA DE UCM , DONDE  INFORMA QUE CHIQUITA GUATEMALA ENTREGA EL AREA.</t>
  </si>
  <si>
    <t xml:space="preserve">CONSULTAR CON EL JEFE DE MERCADEO </t>
  </si>
  <si>
    <t>EL EXPEDIENTE SE ENCUENTRA EN MERCADEO , Y PENDIENTE  QUE EL CLIENTE PRESENTE LICENCIA AMBIENTAL</t>
  </si>
  <si>
    <t>PENDIENTE DE LICENCIA AMBIENTAL</t>
  </si>
  <si>
    <t xml:space="preserve">POR LICENCIA AMBIENTAL </t>
  </si>
  <si>
    <t>b</t>
  </si>
  <si>
    <t>SEGÚN JD-6-26-2017 DE FECHA 16-03-2017  NO SE ORGO PRORROGA DEL CONTRATO CUYO PLAZO  VENCIDO , EL CUAL FUE IMPROCEDENTE EL AREA GRATUITAMENTE , POR  LO QUE SE CONSIDERA REAALIZAR UNA ADENDA DE CONVENIO DE FECHA 09-06-2018</t>
  </si>
  <si>
    <t>ESC. PUB. 46</t>
  </si>
  <si>
    <t>PENDIENTE  QUE LO  MIRE JUNTA DIRECTIVA</t>
  </si>
  <si>
    <t>SE ENCUENTRA EN JURIDICO POR TEMA JUDICIAL.</t>
  </si>
  <si>
    <t>YA FIRMO EL CLIENTE , PENDIENTE QUE JURIDICO NOTIFIQUE.</t>
  </si>
  <si>
    <t xml:space="preserve"> SE ENVIO RECORDATORIO OF-CMPQ-663-2017 DE FECHA 22 DE SEPTIEMBRE DE 2017.</t>
  </si>
  <si>
    <t>SEGÚN JD-6-26-2017 DE FECHA 16-03-2017  NO SE ORGO PRORROGA DEL CONTRATO CUYO PLAZO  VENCIDO , EL CUAL FUE IMPROCEDENTE EL AREA GRATUITAMENTE , POR  LO QUE SE CONSIDERA REALIZAR UNA ADENDA DE CONVENIO DE FECHA 09-06-2018</t>
  </si>
  <si>
    <t xml:space="preserve">PENDIENTE FIRMAR EL SEGURO DE RESPONSABILIDAD </t>
  </si>
  <si>
    <t>PENDIENTE FIRMAR EL SEGURO DE RESPONSABILIDAD  DEL NUEVO CONTRATO</t>
  </si>
  <si>
    <t>EXPEDIENTE SE ENCUENTRA EN MERCADEO PENDIENTE  QUE EL CLIENTE PRESENTE LA LICENCIA AMBIENTAL</t>
  </si>
  <si>
    <t>PENDIENTE  QUE LO  CONOZCA JUNTA DIRECTIVA</t>
  </si>
  <si>
    <t>LIC. JOSE RAUL GONZALEZ</t>
  </si>
  <si>
    <t xml:space="preserve">RESGUARDO DE UNA SUCCIONADORA  DE CEMENTO A GRANEL </t>
  </si>
  <si>
    <t xml:space="preserve">SR. JUAN JOSE  JAEN PEREZ </t>
  </si>
  <si>
    <t>SERVICIOS DE PESAJES, S.A.</t>
  </si>
  <si>
    <t xml:space="preserve">INSTALACION DE BASCULA DE PESAJES </t>
  </si>
  <si>
    <t>ESC.PUB.08</t>
  </si>
  <si>
    <t>SCALI CENTROAMERICANA S.A.</t>
  </si>
  <si>
    <t xml:space="preserve">SRA LUZ  AMANDA  TOBAR SOSA DE ANGEL </t>
  </si>
  <si>
    <t>100,681.83MTS²</t>
  </si>
  <si>
    <t>PARQUE LOGISTICO PARA APILAMIENTO DE CONTENEDORES, Y GRANELES SOLIDOS A INTERPERIE.</t>
  </si>
  <si>
    <t>ESC.PUB.10</t>
  </si>
  <si>
    <t>ADMINISTRADORA DE SERVICIOS MARITIMOS Y TERRESTRES, S.A.</t>
  </si>
  <si>
    <t>31,349.75MTS²</t>
  </si>
  <si>
    <t>SERVICIOS DE BARRERA DE CONTENCION CONTRA DERRAMES</t>
  </si>
  <si>
    <t>ESC. PUB 570</t>
  </si>
  <si>
    <t xml:space="preserve">SRA CALORINA ELIZATH REYES ARRIOLA </t>
  </si>
  <si>
    <t>LOGISTEXS SOCIEDAD ANONIMA</t>
  </si>
  <si>
    <t xml:space="preserve">DAVID SANCIR CRISTAL </t>
  </si>
  <si>
    <t>72,723.02 MTS²</t>
  </si>
  <si>
    <t>MANIPULACION DE CARGA DE EXPORTACION E IMPORTACION  QUE SE  MANEJE DENTRO DEL DEPOSITO ADUANERO TEMPORAL.</t>
  </si>
  <si>
    <t>ESC. PUB 41</t>
  </si>
  <si>
    <t>según notificacion de juridico al cliente</t>
  </si>
  <si>
    <t xml:space="preserve">SE RECEPCIONARA EL AREA POR NO HABER PRESENTADO  LA LICENCIA AMBIENTAL , PARA LO CUAL SE DA UN LAPSO NO MAYOR DE 5 DIAS PARA PRESENTARLO. </t>
  </si>
  <si>
    <t>PENDIENTE ACTA DE RECEPCION DE AREA</t>
  </si>
  <si>
    <t>PENDIENTE  DE LICENCIA AMBIENTAL , Y SU RENOVACION</t>
  </si>
  <si>
    <t>A TITULO GRATUITO</t>
  </si>
  <si>
    <t>PROCESO JUDICIAL</t>
  </si>
  <si>
    <t>NO TIENEN LICENCIA AMBIENTAL</t>
  </si>
  <si>
    <t>TITULO GRATUITO</t>
  </si>
  <si>
    <t>PEDIR LA ESCRITURA A NOMBRE DE CEMEX</t>
  </si>
  <si>
    <t>PENDIENTE QUE EL CLIENTE DEVUELVA LA ESC. PUB. PARA SER TRASLADADA A GERENCIA GENERAL</t>
  </si>
  <si>
    <t xml:space="preserve">PENDIENTE FIRMA DE SEGURO RESPONSABILIDAD </t>
  </si>
  <si>
    <t>NO CUENTA CON LICINCIAS AMBIENTALES</t>
  </si>
  <si>
    <t>PENDIENTE  DE ELABORACION DE DICTAMEN</t>
  </si>
  <si>
    <t xml:space="preserve">CLIENTE AUN NO FIRMA EL CONTRATO </t>
  </si>
  <si>
    <t xml:space="preserve"> PRESENTO DOCUMENTOS PARA RENOVACION DE CONTRATO</t>
  </si>
  <si>
    <t>600.00</t>
  </si>
  <si>
    <t xml:space="preserve">OBSERVACIONES </t>
  </si>
  <si>
    <t>Según escritura No 13 de fecha 14 marzo 2018, se realizo reconocimiento de deuda  por un monto de Q 89,617.36 . Pagadero    6 meses a partir de marzo, iniciando 5 pagos de Q14,937.00 y el ultimo de Q 14,932.36 / ingres. 27-06-2018  9:44</t>
  </si>
  <si>
    <t>ESC. PUB. 21</t>
  </si>
  <si>
    <t xml:space="preserve">SEGÚN ACTA   39-2017 DE FECHA 25-06-2017  SE RECEPCIONO  EL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</si>
</sst>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Q&quot;#,##0.00"/>
    <numFmt numFmtId="165" formatCode="[$$-409]#,##0.00;[Red][$$-409]#,##0.00"/>
    <numFmt numFmtId="166" formatCode="_([$$-409]* #,##0.00_);_([$$-409]* \(#,##0.00\);_([$$-409]* &quot;-&quot;??_);_(@_)"/>
    <numFmt numFmtId="167" formatCode="[$$-409]#,##0.00"/>
  </numFmts>
  <fonts count="18" x14ac:knownFonts="1">
    <font>
      <sz val="11"/>
      <color theme="1"/>
      <name val="Calibri"/>
      <family val="2"/>
      <scheme val="minor"/>
    </font>
    <font>
      <sz val="10"/>
      <name val="Maiandra GD"/>
      <family val="2"/>
    </font>
    <font>
      <sz val="20"/>
      <name val="Maiandra GD"/>
      <family val="2"/>
    </font>
    <font>
      <sz val="18"/>
      <name val="Maiandra GD"/>
      <family val="2"/>
    </font>
    <font>
      <b/>
      <sz val="22"/>
      <name val="Maiandra GD"/>
      <family val="2"/>
    </font>
    <font>
      <b/>
      <sz val="18"/>
      <name val="Maiandra GD"/>
      <family val="2"/>
    </font>
    <font>
      <b/>
      <sz val="14"/>
      <name val="Maiandra GD"/>
      <family val="2"/>
    </font>
    <font>
      <b/>
      <sz val="16"/>
      <name val="Maiandra GD"/>
      <family val="2"/>
    </font>
    <font>
      <b/>
      <sz val="12"/>
      <name val="Maiandra GD"/>
      <family val="2"/>
    </font>
    <font>
      <b/>
      <sz val="12"/>
      <color indexed="8"/>
      <name val="Maiandra GD"/>
      <family val="2"/>
    </font>
    <font>
      <sz val="12"/>
      <name val="Maiandra GD"/>
      <family val="2"/>
    </font>
    <font>
      <sz val="12"/>
      <color indexed="8"/>
      <name val="Maiandra GD"/>
      <family val="2"/>
    </font>
    <font>
      <b/>
      <sz val="11"/>
      <name val="Maiandra GD"/>
      <family val="2"/>
    </font>
    <font>
      <sz val="11"/>
      <name val="Maiandra GD"/>
      <family val="2"/>
    </font>
    <font>
      <sz val="10"/>
      <color indexed="8"/>
      <name val="Maiandra GD"/>
      <family val="2"/>
    </font>
    <font>
      <sz val="8"/>
      <name val="Maiandra GD"/>
      <family val="2"/>
    </font>
    <font>
      <b/>
      <sz val="10"/>
      <name val="Maiandra GD"/>
      <family val="2"/>
    </font>
    <font>
      <sz val="12"/>
      <name val="Maiandra GD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164" fontId="5" fillId="0" borderId="0" xfId="0" applyNumberFormat="1" applyFont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14" fontId="6" fillId="0" borderId="0" xfId="0" applyNumberFormat="1" applyFont="1" applyBorder="1" applyAlignment="1" applyProtection="1">
      <protection hidden="1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165" fontId="8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 applyProtection="1">
      <alignment horizontal="center" vertical="center" wrapText="1"/>
      <protection locked="0"/>
    </xf>
    <xf numFmtId="2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166" fontId="10" fillId="0" borderId="0" xfId="0" applyNumberFormat="1" applyFont="1" applyAlignment="1" applyProtection="1">
      <alignment horizontal="center" vertical="center" wrapText="1"/>
      <protection locked="0"/>
    </xf>
    <xf numFmtId="167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6" fontId="10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66" fontId="10" fillId="0" borderId="0" xfId="0" applyNumberFormat="1" applyFont="1" applyFill="1" applyAlignment="1" applyProtection="1">
      <alignment horizontal="center" vertical="center" wrapText="1"/>
      <protection locked="0"/>
    </xf>
    <xf numFmtId="165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167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0" xfId="0" applyNumberFormat="1" applyFont="1" applyBorder="1" applyAlignment="1" applyProtection="1">
      <alignment horizontal="center" vertical="center" wrapText="1"/>
      <protection locked="0"/>
    </xf>
    <xf numFmtId="167" fontId="10" fillId="0" borderId="0" xfId="0" applyNumberFormat="1" applyFont="1" applyBorder="1" applyAlignment="1" applyProtection="1">
      <alignment horizontal="right" vertical="center" wrapText="1"/>
      <protection locked="0"/>
    </xf>
    <xf numFmtId="16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0" xfId="0" applyNumberFormat="1" applyFont="1" applyFill="1" applyAlignment="1" applyProtection="1">
      <alignment horizontal="center" vertical="center" wrapText="1"/>
      <protection locked="0"/>
    </xf>
    <xf numFmtId="166" fontId="13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165" fontId="10" fillId="0" borderId="0" xfId="0" applyNumberFormat="1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6" fontId="8" fillId="0" borderId="0" xfId="0" applyNumberFormat="1" applyFont="1" applyAlignment="1" applyProtection="1">
      <alignment horizontal="center" vertical="center" wrapText="1"/>
      <protection locked="0"/>
    </xf>
    <xf numFmtId="166" fontId="10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16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4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14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2" fontId="10" fillId="2" borderId="0" xfId="0" applyNumberFormat="1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4" fontId="10" fillId="2" borderId="0" xfId="0" applyNumberFormat="1" applyFont="1" applyFill="1" applyAlignment="1" applyProtection="1">
      <alignment horizontal="center" vertical="center" wrapText="1"/>
      <protection locked="0"/>
    </xf>
    <xf numFmtId="2" fontId="10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4" fontId="11" fillId="2" borderId="0" xfId="0" applyNumberFormat="1" applyFont="1" applyFill="1" applyAlignment="1" applyProtection="1">
      <alignment horizontal="center" vertical="center" wrapText="1"/>
      <protection locked="0"/>
    </xf>
    <xf numFmtId="14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1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 shrinkToFit="1"/>
    </xf>
    <xf numFmtId="2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165" fontId="12" fillId="4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4" fontId="8" fillId="0" borderId="0" xfId="0" applyNumberFormat="1" applyFont="1" applyBorder="1" applyAlignment="1" applyProtection="1">
      <protection hidden="1"/>
    </xf>
    <xf numFmtId="0" fontId="9" fillId="3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14" fontId="5" fillId="0" borderId="0" xfId="0" applyNumberFormat="1" applyFont="1" applyBorder="1" applyAlignment="1" applyProtection="1">
      <alignment horizontal="center"/>
      <protection hidden="1"/>
    </xf>
    <xf numFmtId="0" fontId="17" fillId="3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87"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strike val="0"/>
        <outline val="0"/>
        <shadow val="0"/>
        <u val="none"/>
        <vertAlign val="baseline"/>
        <name val="Maiandra G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67" formatCode="[$$-409]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Maiandra G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Maiandra G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67" formatCode="[$$-409]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Maiandra G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166" formatCode="_([$$-409]* #,##0.00_);_([$$-409]* \(#,##0.00\);_([$$-409]* &quot;-&quot;??_);_(@_)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numFmt numFmtId="19" formatCode="dd/mm/yyyy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Maiandra G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aiandra GD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951622</xdr:colOff>
      <xdr:row>0</xdr:row>
      <xdr:rowOff>380999</xdr:rowOff>
    </xdr:from>
    <xdr:to>
      <xdr:col>1</xdr:col>
      <xdr:colOff>2933699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247" y="380999"/>
          <a:ext cx="1982077" cy="1390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26458</xdr:colOff>
      <xdr:row>0</xdr:row>
      <xdr:rowOff>257502</xdr:rowOff>
    </xdr:from>
    <xdr:to>
      <xdr:col>11</xdr:col>
      <xdr:colOff>628650</xdr:colOff>
      <xdr:row>3</xdr:row>
      <xdr:rowOff>298450</xdr:rowOff>
    </xdr:to>
    <xdr:pic>
      <xdr:nvPicPr>
        <xdr:cNvPr id="3" name="3 Imagen" descr="C:\Users\informatica\Downloads\Logos Gobierno\f3_nMbi7_400x400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9" b="39999"/>
        <a:stretch>
          <a:fillRect/>
        </a:stretch>
      </xdr:blipFill>
      <xdr:spPr bwMode="auto">
        <a:xfrm>
          <a:off x="14959541" y="257502"/>
          <a:ext cx="2967566" cy="13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1</xdr:row>
      <xdr:rowOff>47625</xdr:rowOff>
    </xdr:from>
    <xdr:to>
      <xdr:col>1</xdr:col>
      <xdr:colOff>1009650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04825"/>
          <a:ext cx="15716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571500</xdr:colOff>
      <xdr:row>0</xdr:row>
      <xdr:rowOff>200025</xdr:rowOff>
    </xdr:from>
    <xdr:to>
      <xdr:col>10</xdr:col>
      <xdr:colOff>1104900</xdr:colOff>
      <xdr:row>4</xdr:row>
      <xdr:rowOff>0</xdr:rowOff>
    </xdr:to>
    <xdr:pic>
      <xdr:nvPicPr>
        <xdr:cNvPr id="3" name="3 Imagen" descr="C:\Users\informatica\Downloads\Logos Gobierno\f3_nMbi7_400x400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9" b="39999"/>
        <a:stretch>
          <a:fillRect/>
        </a:stretch>
      </xdr:blipFill>
      <xdr:spPr bwMode="auto">
        <a:xfrm>
          <a:off x="13677900" y="200025"/>
          <a:ext cx="33147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951622</xdr:colOff>
      <xdr:row>0</xdr:row>
      <xdr:rowOff>380999</xdr:rowOff>
    </xdr:from>
    <xdr:to>
      <xdr:col>1</xdr:col>
      <xdr:colOff>952499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247" y="380999"/>
          <a:ext cx="1982077" cy="1390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26458</xdr:colOff>
      <xdr:row>0</xdr:row>
      <xdr:rowOff>257502</xdr:rowOff>
    </xdr:from>
    <xdr:to>
      <xdr:col>10</xdr:col>
      <xdr:colOff>1285875</xdr:colOff>
      <xdr:row>2</xdr:row>
      <xdr:rowOff>155575</xdr:rowOff>
    </xdr:to>
    <xdr:pic>
      <xdr:nvPicPr>
        <xdr:cNvPr id="3" name="3 Imagen" descr="C:\Users\informatica\Downloads\Logos Gobierno\f3_nMbi7_400x400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9" b="39999"/>
        <a:stretch>
          <a:fillRect/>
        </a:stretch>
      </xdr:blipFill>
      <xdr:spPr bwMode="auto">
        <a:xfrm>
          <a:off x="15047383" y="257502"/>
          <a:ext cx="2973917" cy="132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01" displayName="Tabla1101" ref="A7:T117" insertRowShift="1" totalsRowShown="0" headerRowDxfId="86" dataDxfId="85">
  <autoFilter ref="A7:T117">
    <filterColumn colId="5">
      <filters>
        <filter val="AMPLIACION DE LA RAMPA DE REVISION DE CONTENEDORES"/>
        <filter val="CONSTRUCCIÓN Y OPERACIÓN DE UNA RAMPA DE REVISIÓN NO INTRUSIVA DE MERCADERÍA"/>
        <filter val="RAMPA DE REVISION DE CONTENEDORES"/>
        <filter val="RAMPA DE REVISION NO INTRUSIVA DE MERCADERIA CONTENERIZADA DE IMPORTACION Y EXPORTACION"/>
        <filter val="RAMPA PARA LA PRESTACION DE SERVICIOS DE ADMINISTRACION Y REVISION INTRUSIVA DEL PROGRAMA DE SEGURIDAD PORTUARIA (PSP)"/>
      </filters>
    </filterColumn>
  </autoFilter>
  <sortState ref="A8:Q118">
    <sortCondition ref="A7:A118"/>
  </sortState>
  <tableColumns count="20">
    <tableColumn id="1" name="No." dataDxfId="84"/>
    <tableColumn id="3" name="NOMBRE DE LA EMPRESA" dataDxfId="83"/>
    <tableColumn id="18" name="REPRESENTANTE LEGAL" dataDxfId="82"/>
    <tableColumn id="4" name="ZONA" dataDxfId="81"/>
    <tableColumn id="5" name="AREA m²" dataDxfId="80"/>
    <tableColumn id="6" name="USO DEL AREA" dataDxfId="79"/>
    <tableColumn id="7" name="ESC. PUB Y/O CONTRATO" dataDxfId="78"/>
    <tableColumn id="8" name="FECHA  SUSCRIPCION" dataDxfId="77"/>
    <tableColumn id="9" name="PLAZO (AÑOS)" dataDxfId="76"/>
    <tableColumn id="10" name="FECHA         INICIO" dataDxfId="75"/>
    <tableColumn id="11" name="FECHA VENCIMIENTO" dataDxfId="74"/>
    <tableColumn id="12" name="STATUS" dataDxfId="73">
      <calculatedColumnFormula>IF(K8&lt;$I$6,"VENCIDO",IF(K8&lt;(DATE(YEAR($I$6),MONTH($I$6)+3,DAY($I$6))),"POR VENCER","VIGENTE"))</calculatedColumnFormula>
    </tableColumn>
    <tableColumn id="13" name="NOTA" dataDxfId="72"/>
    <tableColumn id="14" name="MONTO A PAGAR MENSUAL SIN IVA" dataDxfId="71"/>
    <tableColumn id="15" name="OBSERVACIONES" dataDxfId="70"/>
    <tableColumn id="19" name="RENTA ACTUAL EN DOLARES" dataDxfId="69"/>
    <tableColumn id="16" name="AREA DESARROLLADA" dataDxfId="68"/>
    <tableColumn id="17" name="OBSERVACIONES3" dataDxfId="67"/>
    <tableColumn id="20" name="OBSERVACIONES2" dataDxfId="66"/>
    <tableColumn id="21" name="OBSERVACIONES22" dataDxfId="6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1013" displayName="Tabla11013" ref="A7:U115" insertRowShift="1" totalsRowShown="0" headerRowDxfId="64" dataDxfId="63">
  <autoFilter ref="A7:U115"/>
  <sortState ref="A8:Q118">
    <sortCondition ref="A7:A118"/>
  </sortState>
  <tableColumns count="21">
    <tableColumn id="1" name="No." dataDxfId="62"/>
    <tableColumn id="3" name="NOMBRE DE LA EMPRESA" dataDxfId="61"/>
    <tableColumn id="18" name="REPRESENTANTE LEGAL" dataDxfId="60"/>
    <tableColumn id="4" name="ZONA" dataDxfId="59"/>
    <tableColumn id="5" name="AREA m²" dataDxfId="58"/>
    <tableColumn id="6" name="USO DEL AREA" dataDxfId="57"/>
    <tableColumn id="7" name="ESC. PUB Y/O CONTRATO" dataDxfId="56"/>
    <tableColumn id="8" name="FECHA  SUSCRIPCION" dataDxfId="55"/>
    <tableColumn id="9" name="PLAZO (AÑOS)" dataDxfId="54"/>
    <tableColumn id="10" name="FECHA         INICIO" dataDxfId="53"/>
    <tableColumn id="11" name="FECHA VENCIMIENTO" dataDxfId="52"/>
    <tableColumn id="12" name="STATUS" dataDxfId="51">
      <calculatedColumnFormula>IF(K8&lt;$I$6,"VENCIDO",IF(K8&lt;(DATE(YEAR($I$6),MONTH($I$6)+3,DAY($I$6))),"POR VENCER","VIGENTE"))</calculatedColumnFormula>
    </tableColumn>
    <tableColumn id="13" name="NOTA" dataDxfId="50"/>
    <tableColumn id="14" name="MONTO A PAGAR MENSUAL SIN IVA" dataDxfId="49"/>
    <tableColumn id="15" name="OBSERVACIONES" dataDxfId="48"/>
    <tableColumn id="19" name="RENTA ACTUAL EN DOLARES" dataDxfId="47"/>
    <tableColumn id="16" name="AREA DESARROLLADA" dataDxfId="46"/>
    <tableColumn id="17" name="OBSERVACIONES3" dataDxfId="45"/>
    <tableColumn id="20" name="OBSERVACIONES2" dataDxfId="44"/>
    <tableColumn id="21" name="OBSERVACIONES22" dataDxfId="43"/>
    <tableColumn id="2" name="OBSERVACIONES 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="80" zoomScaleNormal="80" workbookViewId="0">
      <pane ySplit="7" topLeftCell="A8" activePane="bottomLeft" state="frozen"/>
      <selection activeCell="C1" sqref="C1"/>
      <selection pane="bottomLeft" activeCell="B108" sqref="A1:WWC128"/>
    </sheetView>
  </sheetViews>
  <sheetFormatPr baseColWidth="10" defaultRowHeight="12.75" x14ac:dyDescent="0.2"/>
  <cols>
    <col min="1" max="1" width="6.42578125" style="1" customWidth="1"/>
    <col min="2" max="2" width="50.5703125" style="2" customWidth="1"/>
    <col min="3" max="3" width="35.28515625" style="2" customWidth="1"/>
    <col min="4" max="4" width="10.7109375" style="2" customWidth="1"/>
    <col min="5" max="5" width="15.85546875" style="1" customWidth="1"/>
    <col min="6" max="6" width="46.140625" style="1" customWidth="1"/>
    <col min="7" max="7" width="23.42578125" style="1" customWidth="1"/>
    <col min="8" max="8" width="18.140625" style="1" bestFit="1" customWidth="1"/>
    <col min="9" max="9" width="18.7109375" style="1" customWidth="1"/>
    <col min="10" max="10" width="14" style="1" customWidth="1"/>
    <col min="11" max="11" width="21.5703125" style="1" customWidth="1"/>
    <col min="12" max="12" width="14.85546875" style="1" customWidth="1"/>
    <col min="13" max="19" width="32.28515625" style="1" hidden="1" customWidth="1"/>
    <col min="20" max="20" width="64" style="1" hidden="1" customWidth="1"/>
    <col min="21" max="21" width="12.28515625" style="1" customWidth="1"/>
    <col min="22" max="256" width="11.42578125" style="1"/>
    <col min="257" max="257" width="6.42578125" style="1" customWidth="1"/>
    <col min="258" max="258" width="50.5703125" style="1" customWidth="1"/>
    <col min="259" max="259" width="35.28515625" style="1" customWidth="1"/>
    <col min="260" max="260" width="10.7109375" style="1" customWidth="1"/>
    <col min="261" max="261" width="15.85546875" style="1" customWidth="1"/>
    <col min="262" max="262" width="39.85546875" style="1" customWidth="1"/>
    <col min="263" max="263" width="22.5703125" style="1" customWidth="1"/>
    <col min="264" max="264" width="15.28515625" style="1" customWidth="1"/>
    <col min="265" max="265" width="12" style="1" customWidth="1"/>
    <col min="266" max="266" width="15.7109375" style="1" customWidth="1"/>
    <col min="267" max="267" width="21.140625" style="1" customWidth="1"/>
    <col min="268" max="268" width="14.85546875" style="1" customWidth="1"/>
    <col min="269" max="277" width="0" style="1" hidden="1" customWidth="1"/>
    <col min="278" max="512" width="11.42578125" style="1"/>
    <col min="513" max="513" width="6.42578125" style="1" customWidth="1"/>
    <col min="514" max="514" width="50.5703125" style="1" customWidth="1"/>
    <col min="515" max="515" width="35.28515625" style="1" customWidth="1"/>
    <col min="516" max="516" width="10.7109375" style="1" customWidth="1"/>
    <col min="517" max="517" width="15.85546875" style="1" customWidth="1"/>
    <col min="518" max="518" width="39.85546875" style="1" customWidth="1"/>
    <col min="519" max="519" width="22.5703125" style="1" customWidth="1"/>
    <col min="520" max="520" width="15.28515625" style="1" customWidth="1"/>
    <col min="521" max="521" width="12" style="1" customWidth="1"/>
    <col min="522" max="522" width="15.7109375" style="1" customWidth="1"/>
    <col min="523" max="523" width="21.140625" style="1" customWidth="1"/>
    <col min="524" max="524" width="14.85546875" style="1" customWidth="1"/>
    <col min="525" max="533" width="0" style="1" hidden="1" customWidth="1"/>
    <col min="534" max="768" width="11.42578125" style="1"/>
    <col min="769" max="769" width="6.42578125" style="1" customWidth="1"/>
    <col min="770" max="770" width="50.5703125" style="1" customWidth="1"/>
    <col min="771" max="771" width="35.28515625" style="1" customWidth="1"/>
    <col min="772" max="772" width="10.7109375" style="1" customWidth="1"/>
    <col min="773" max="773" width="15.85546875" style="1" customWidth="1"/>
    <col min="774" max="774" width="39.85546875" style="1" customWidth="1"/>
    <col min="775" max="775" width="22.5703125" style="1" customWidth="1"/>
    <col min="776" max="776" width="15.28515625" style="1" customWidth="1"/>
    <col min="777" max="777" width="12" style="1" customWidth="1"/>
    <col min="778" max="778" width="15.7109375" style="1" customWidth="1"/>
    <col min="779" max="779" width="21.140625" style="1" customWidth="1"/>
    <col min="780" max="780" width="14.85546875" style="1" customWidth="1"/>
    <col min="781" max="789" width="0" style="1" hidden="1" customWidth="1"/>
    <col min="790" max="1024" width="11.42578125" style="1"/>
    <col min="1025" max="1025" width="6.42578125" style="1" customWidth="1"/>
    <col min="1026" max="1026" width="50.5703125" style="1" customWidth="1"/>
    <col min="1027" max="1027" width="35.28515625" style="1" customWidth="1"/>
    <col min="1028" max="1028" width="10.7109375" style="1" customWidth="1"/>
    <col min="1029" max="1029" width="15.85546875" style="1" customWidth="1"/>
    <col min="1030" max="1030" width="39.85546875" style="1" customWidth="1"/>
    <col min="1031" max="1031" width="22.5703125" style="1" customWidth="1"/>
    <col min="1032" max="1032" width="15.28515625" style="1" customWidth="1"/>
    <col min="1033" max="1033" width="12" style="1" customWidth="1"/>
    <col min="1034" max="1034" width="15.7109375" style="1" customWidth="1"/>
    <col min="1035" max="1035" width="21.140625" style="1" customWidth="1"/>
    <col min="1036" max="1036" width="14.85546875" style="1" customWidth="1"/>
    <col min="1037" max="1045" width="0" style="1" hidden="1" customWidth="1"/>
    <col min="1046" max="1280" width="11.42578125" style="1"/>
    <col min="1281" max="1281" width="6.42578125" style="1" customWidth="1"/>
    <col min="1282" max="1282" width="50.5703125" style="1" customWidth="1"/>
    <col min="1283" max="1283" width="35.28515625" style="1" customWidth="1"/>
    <col min="1284" max="1284" width="10.7109375" style="1" customWidth="1"/>
    <col min="1285" max="1285" width="15.85546875" style="1" customWidth="1"/>
    <col min="1286" max="1286" width="39.85546875" style="1" customWidth="1"/>
    <col min="1287" max="1287" width="22.5703125" style="1" customWidth="1"/>
    <col min="1288" max="1288" width="15.28515625" style="1" customWidth="1"/>
    <col min="1289" max="1289" width="12" style="1" customWidth="1"/>
    <col min="1290" max="1290" width="15.7109375" style="1" customWidth="1"/>
    <col min="1291" max="1291" width="21.140625" style="1" customWidth="1"/>
    <col min="1292" max="1292" width="14.85546875" style="1" customWidth="1"/>
    <col min="1293" max="1301" width="0" style="1" hidden="1" customWidth="1"/>
    <col min="1302" max="1536" width="11.42578125" style="1"/>
    <col min="1537" max="1537" width="6.42578125" style="1" customWidth="1"/>
    <col min="1538" max="1538" width="50.5703125" style="1" customWidth="1"/>
    <col min="1539" max="1539" width="35.28515625" style="1" customWidth="1"/>
    <col min="1540" max="1540" width="10.7109375" style="1" customWidth="1"/>
    <col min="1541" max="1541" width="15.85546875" style="1" customWidth="1"/>
    <col min="1542" max="1542" width="39.85546875" style="1" customWidth="1"/>
    <col min="1543" max="1543" width="22.5703125" style="1" customWidth="1"/>
    <col min="1544" max="1544" width="15.28515625" style="1" customWidth="1"/>
    <col min="1545" max="1545" width="12" style="1" customWidth="1"/>
    <col min="1546" max="1546" width="15.7109375" style="1" customWidth="1"/>
    <col min="1547" max="1547" width="21.140625" style="1" customWidth="1"/>
    <col min="1548" max="1548" width="14.85546875" style="1" customWidth="1"/>
    <col min="1549" max="1557" width="0" style="1" hidden="1" customWidth="1"/>
    <col min="1558" max="1792" width="11.42578125" style="1"/>
    <col min="1793" max="1793" width="6.42578125" style="1" customWidth="1"/>
    <col min="1794" max="1794" width="50.5703125" style="1" customWidth="1"/>
    <col min="1795" max="1795" width="35.28515625" style="1" customWidth="1"/>
    <col min="1796" max="1796" width="10.7109375" style="1" customWidth="1"/>
    <col min="1797" max="1797" width="15.85546875" style="1" customWidth="1"/>
    <col min="1798" max="1798" width="39.85546875" style="1" customWidth="1"/>
    <col min="1799" max="1799" width="22.5703125" style="1" customWidth="1"/>
    <col min="1800" max="1800" width="15.28515625" style="1" customWidth="1"/>
    <col min="1801" max="1801" width="12" style="1" customWidth="1"/>
    <col min="1802" max="1802" width="15.7109375" style="1" customWidth="1"/>
    <col min="1803" max="1803" width="21.140625" style="1" customWidth="1"/>
    <col min="1804" max="1804" width="14.85546875" style="1" customWidth="1"/>
    <col min="1805" max="1813" width="0" style="1" hidden="1" customWidth="1"/>
    <col min="1814" max="2048" width="11.42578125" style="1"/>
    <col min="2049" max="2049" width="6.42578125" style="1" customWidth="1"/>
    <col min="2050" max="2050" width="50.5703125" style="1" customWidth="1"/>
    <col min="2051" max="2051" width="35.28515625" style="1" customWidth="1"/>
    <col min="2052" max="2052" width="10.7109375" style="1" customWidth="1"/>
    <col min="2053" max="2053" width="15.85546875" style="1" customWidth="1"/>
    <col min="2054" max="2054" width="39.85546875" style="1" customWidth="1"/>
    <col min="2055" max="2055" width="22.5703125" style="1" customWidth="1"/>
    <col min="2056" max="2056" width="15.28515625" style="1" customWidth="1"/>
    <col min="2057" max="2057" width="12" style="1" customWidth="1"/>
    <col min="2058" max="2058" width="15.7109375" style="1" customWidth="1"/>
    <col min="2059" max="2059" width="21.140625" style="1" customWidth="1"/>
    <col min="2060" max="2060" width="14.85546875" style="1" customWidth="1"/>
    <col min="2061" max="2069" width="0" style="1" hidden="1" customWidth="1"/>
    <col min="2070" max="2304" width="11.42578125" style="1"/>
    <col min="2305" max="2305" width="6.42578125" style="1" customWidth="1"/>
    <col min="2306" max="2306" width="50.5703125" style="1" customWidth="1"/>
    <col min="2307" max="2307" width="35.28515625" style="1" customWidth="1"/>
    <col min="2308" max="2308" width="10.7109375" style="1" customWidth="1"/>
    <col min="2309" max="2309" width="15.85546875" style="1" customWidth="1"/>
    <col min="2310" max="2310" width="39.85546875" style="1" customWidth="1"/>
    <col min="2311" max="2311" width="22.5703125" style="1" customWidth="1"/>
    <col min="2312" max="2312" width="15.28515625" style="1" customWidth="1"/>
    <col min="2313" max="2313" width="12" style="1" customWidth="1"/>
    <col min="2314" max="2314" width="15.7109375" style="1" customWidth="1"/>
    <col min="2315" max="2315" width="21.140625" style="1" customWidth="1"/>
    <col min="2316" max="2316" width="14.85546875" style="1" customWidth="1"/>
    <col min="2317" max="2325" width="0" style="1" hidden="1" customWidth="1"/>
    <col min="2326" max="2560" width="11.42578125" style="1"/>
    <col min="2561" max="2561" width="6.42578125" style="1" customWidth="1"/>
    <col min="2562" max="2562" width="50.5703125" style="1" customWidth="1"/>
    <col min="2563" max="2563" width="35.28515625" style="1" customWidth="1"/>
    <col min="2564" max="2564" width="10.7109375" style="1" customWidth="1"/>
    <col min="2565" max="2565" width="15.85546875" style="1" customWidth="1"/>
    <col min="2566" max="2566" width="39.85546875" style="1" customWidth="1"/>
    <col min="2567" max="2567" width="22.5703125" style="1" customWidth="1"/>
    <col min="2568" max="2568" width="15.28515625" style="1" customWidth="1"/>
    <col min="2569" max="2569" width="12" style="1" customWidth="1"/>
    <col min="2570" max="2570" width="15.7109375" style="1" customWidth="1"/>
    <col min="2571" max="2571" width="21.140625" style="1" customWidth="1"/>
    <col min="2572" max="2572" width="14.85546875" style="1" customWidth="1"/>
    <col min="2573" max="2581" width="0" style="1" hidden="1" customWidth="1"/>
    <col min="2582" max="2816" width="11.42578125" style="1"/>
    <col min="2817" max="2817" width="6.42578125" style="1" customWidth="1"/>
    <col min="2818" max="2818" width="50.5703125" style="1" customWidth="1"/>
    <col min="2819" max="2819" width="35.28515625" style="1" customWidth="1"/>
    <col min="2820" max="2820" width="10.7109375" style="1" customWidth="1"/>
    <col min="2821" max="2821" width="15.85546875" style="1" customWidth="1"/>
    <col min="2822" max="2822" width="39.85546875" style="1" customWidth="1"/>
    <col min="2823" max="2823" width="22.5703125" style="1" customWidth="1"/>
    <col min="2824" max="2824" width="15.28515625" style="1" customWidth="1"/>
    <col min="2825" max="2825" width="12" style="1" customWidth="1"/>
    <col min="2826" max="2826" width="15.7109375" style="1" customWidth="1"/>
    <col min="2827" max="2827" width="21.140625" style="1" customWidth="1"/>
    <col min="2828" max="2828" width="14.85546875" style="1" customWidth="1"/>
    <col min="2829" max="2837" width="0" style="1" hidden="1" customWidth="1"/>
    <col min="2838" max="3072" width="11.42578125" style="1"/>
    <col min="3073" max="3073" width="6.42578125" style="1" customWidth="1"/>
    <col min="3074" max="3074" width="50.5703125" style="1" customWidth="1"/>
    <col min="3075" max="3075" width="35.28515625" style="1" customWidth="1"/>
    <col min="3076" max="3076" width="10.7109375" style="1" customWidth="1"/>
    <col min="3077" max="3077" width="15.85546875" style="1" customWidth="1"/>
    <col min="3078" max="3078" width="39.85546875" style="1" customWidth="1"/>
    <col min="3079" max="3079" width="22.5703125" style="1" customWidth="1"/>
    <col min="3080" max="3080" width="15.28515625" style="1" customWidth="1"/>
    <col min="3081" max="3081" width="12" style="1" customWidth="1"/>
    <col min="3082" max="3082" width="15.7109375" style="1" customWidth="1"/>
    <col min="3083" max="3083" width="21.140625" style="1" customWidth="1"/>
    <col min="3084" max="3084" width="14.85546875" style="1" customWidth="1"/>
    <col min="3085" max="3093" width="0" style="1" hidden="1" customWidth="1"/>
    <col min="3094" max="3328" width="11.42578125" style="1"/>
    <col min="3329" max="3329" width="6.42578125" style="1" customWidth="1"/>
    <col min="3330" max="3330" width="50.5703125" style="1" customWidth="1"/>
    <col min="3331" max="3331" width="35.28515625" style="1" customWidth="1"/>
    <col min="3332" max="3332" width="10.7109375" style="1" customWidth="1"/>
    <col min="3333" max="3333" width="15.85546875" style="1" customWidth="1"/>
    <col min="3334" max="3334" width="39.85546875" style="1" customWidth="1"/>
    <col min="3335" max="3335" width="22.5703125" style="1" customWidth="1"/>
    <col min="3336" max="3336" width="15.28515625" style="1" customWidth="1"/>
    <col min="3337" max="3337" width="12" style="1" customWidth="1"/>
    <col min="3338" max="3338" width="15.7109375" style="1" customWidth="1"/>
    <col min="3339" max="3339" width="21.140625" style="1" customWidth="1"/>
    <col min="3340" max="3340" width="14.85546875" style="1" customWidth="1"/>
    <col min="3341" max="3349" width="0" style="1" hidden="1" customWidth="1"/>
    <col min="3350" max="3584" width="11.42578125" style="1"/>
    <col min="3585" max="3585" width="6.42578125" style="1" customWidth="1"/>
    <col min="3586" max="3586" width="50.5703125" style="1" customWidth="1"/>
    <col min="3587" max="3587" width="35.28515625" style="1" customWidth="1"/>
    <col min="3588" max="3588" width="10.7109375" style="1" customWidth="1"/>
    <col min="3589" max="3589" width="15.85546875" style="1" customWidth="1"/>
    <col min="3590" max="3590" width="39.85546875" style="1" customWidth="1"/>
    <col min="3591" max="3591" width="22.5703125" style="1" customWidth="1"/>
    <col min="3592" max="3592" width="15.28515625" style="1" customWidth="1"/>
    <col min="3593" max="3593" width="12" style="1" customWidth="1"/>
    <col min="3594" max="3594" width="15.7109375" style="1" customWidth="1"/>
    <col min="3595" max="3595" width="21.140625" style="1" customWidth="1"/>
    <col min="3596" max="3596" width="14.85546875" style="1" customWidth="1"/>
    <col min="3597" max="3605" width="0" style="1" hidden="1" customWidth="1"/>
    <col min="3606" max="3840" width="11.42578125" style="1"/>
    <col min="3841" max="3841" width="6.42578125" style="1" customWidth="1"/>
    <col min="3842" max="3842" width="50.5703125" style="1" customWidth="1"/>
    <col min="3843" max="3843" width="35.28515625" style="1" customWidth="1"/>
    <col min="3844" max="3844" width="10.7109375" style="1" customWidth="1"/>
    <col min="3845" max="3845" width="15.85546875" style="1" customWidth="1"/>
    <col min="3846" max="3846" width="39.85546875" style="1" customWidth="1"/>
    <col min="3847" max="3847" width="22.5703125" style="1" customWidth="1"/>
    <col min="3848" max="3848" width="15.28515625" style="1" customWidth="1"/>
    <col min="3849" max="3849" width="12" style="1" customWidth="1"/>
    <col min="3850" max="3850" width="15.7109375" style="1" customWidth="1"/>
    <col min="3851" max="3851" width="21.140625" style="1" customWidth="1"/>
    <col min="3852" max="3852" width="14.85546875" style="1" customWidth="1"/>
    <col min="3853" max="3861" width="0" style="1" hidden="1" customWidth="1"/>
    <col min="3862" max="4096" width="11.42578125" style="1"/>
    <col min="4097" max="4097" width="6.42578125" style="1" customWidth="1"/>
    <col min="4098" max="4098" width="50.5703125" style="1" customWidth="1"/>
    <col min="4099" max="4099" width="35.28515625" style="1" customWidth="1"/>
    <col min="4100" max="4100" width="10.7109375" style="1" customWidth="1"/>
    <col min="4101" max="4101" width="15.85546875" style="1" customWidth="1"/>
    <col min="4102" max="4102" width="39.85546875" style="1" customWidth="1"/>
    <col min="4103" max="4103" width="22.5703125" style="1" customWidth="1"/>
    <col min="4104" max="4104" width="15.28515625" style="1" customWidth="1"/>
    <col min="4105" max="4105" width="12" style="1" customWidth="1"/>
    <col min="4106" max="4106" width="15.7109375" style="1" customWidth="1"/>
    <col min="4107" max="4107" width="21.140625" style="1" customWidth="1"/>
    <col min="4108" max="4108" width="14.85546875" style="1" customWidth="1"/>
    <col min="4109" max="4117" width="0" style="1" hidden="1" customWidth="1"/>
    <col min="4118" max="4352" width="11.42578125" style="1"/>
    <col min="4353" max="4353" width="6.42578125" style="1" customWidth="1"/>
    <col min="4354" max="4354" width="50.5703125" style="1" customWidth="1"/>
    <col min="4355" max="4355" width="35.28515625" style="1" customWidth="1"/>
    <col min="4356" max="4356" width="10.7109375" style="1" customWidth="1"/>
    <col min="4357" max="4357" width="15.85546875" style="1" customWidth="1"/>
    <col min="4358" max="4358" width="39.85546875" style="1" customWidth="1"/>
    <col min="4359" max="4359" width="22.5703125" style="1" customWidth="1"/>
    <col min="4360" max="4360" width="15.28515625" style="1" customWidth="1"/>
    <col min="4361" max="4361" width="12" style="1" customWidth="1"/>
    <col min="4362" max="4362" width="15.7109375" style="1" customWidth="1"/>
    <col min="4363" max="4363" width="21.140625" style="1" customWidth="1"/>
    <col min="4364" max="4364" width="14.85546875" style="1" customWidth="1"/>
    <col min="4365" max="4373" width="0" style="1" hidden="1" customWidth="1"/>
    <col min="4374" max="4608" width="11.42578125" style="1"/>
    <col min="4609" max="4609" width="6.42578125" style="1" customWidth="1"/>
    <col min="4610" max="4610" width="50.5703125" style="1" customWidth="1"/>
    <col min="4611" max="4611" width="35.28515625" style="1" customWidth="1"/>
    <col min="4612" max="4612" width="10.7109375" style="1" customWidth="1"/>
    <col min="4613" max="4613" width="15.85546875" style="1" customWidth="1"/>
    <col min="4614" max="4614" width="39.85546875" style="1" customWidth="1"/>
    <col min="4615" max="4615" width="22.5703125" style="1" customWidth="1"/>
    <col min="4616" max="4616" width="15.28515625" style="1" customWidth="1"/>
    <col min="4617" max="4617" width="12" style="1" customWidth="1"/>
    <col min="4618" max="4618" width="15.7109375" style="1" customWidth="1"/>
    <col min="4619" max="4619" width="21.140625" style="1" customWidth="1"/>
    <col min="4620" max="4620" width="14.85546875" style="1" customWidth="1"/>
    <col min="4621" max="4629" width="0" style="1" hidden="1" customWidth="1"/>
    <col min="4630" max="4864" width="11.42578125" style="1"/>
    <col min="4865" max="4865" width="6.42578125" style="1" customWidth="1"/>
    <col min="4866" max="4866" width="50.5703125" style="1" customWidth="1"/>
    <col min="4867" max="4867" width="35.28515625" style="1" customWidth="1"/>
    <col min="4868" max="4868" width="10.7109375" style="1" customWidth="1"/>
    <col min="4869" max="4869" width="15.85546875" style="1" customWidth="1"/>
    <col min="4870" max="4870" width="39.85546875" style="1" customWidth="1"/>
    <col min="4871" max="4871" width="22.5703125" style="1" customWidth="1"/>
    <col min="4872" max="4872" width="15.28515625" style="1" customWidth="1"/>
    <col min="4873" max="4873" width="12" style="1" customWidth="1"/>
    <col min="4874" max="4874" width="15.7109375" style="1" customWidth="1"/>
    <col min="4875" max="4875" width="21.140625" style="1" customWidth="1"/>
    <col min="4876" max="4876" width="14.85546875" style="1" customWidth="1"/>
    <col min="4877" max="4885" width="0" style="1" hidden="1" customWidth="1"/>
    <col min="4886" max="5120" width="11.42578125" style="1"/>
    <col min="5121" max="5121" width="6.42578125" style="1" customWidth="1"/>
    <col min="5122" max="5122" width="50.5703125" style="1" customWidth="1"/>
    <col min="5123" max="5123" width="35.28515625" style="1" customWidth="1"/>
    <col min="5124" max="5124" width="10.7109375" style="1" customWidth="1"/>
    <col min="5125" max="5125" width="15.85546875" style="1" customWidth="1"/>
    <col min="5126" max="5126" width="39.85546875" style="1" customWidth="1"/>
    <col min="5127" max="5127" width="22.5703125" style="1" customWidth="1"/>
    <col min="5128" max="5128" width="15.28515625" style="1" customWidth="1"/>
    <col min="5129" max="5129" width="12" style="1" customWidth="1"/>
    <col min="5130" max="5130" width="15.7109375" style="1" customWidth="1"/>
    <col min="5131" max="5131" width="21.140625" style="1" customWidth="1"/>
    <col min="5132" max="5132" width="14.85546875" style="1" customWidth="1"/>
    <col min="5133" max="5141" width="0" style="1" hidden="1" customWidth="1"/>
    <col min="5142" max="5376" width="11.42578125" style="1"/>
    <col min="5377" max="5377" width="6.42578125" style="1" customWidth="1"/>
    <col min="5378" max="5378" width="50.5703125" style="1" customWidth="1"/>
    <col min="5379" max="5379" width="35.28515625" style="1" customWidth="1"/>
    <col min="5380" max="5380" width="10.7109375" style="1" customWidth="1"/>
    <col min="5381" max="5381" width="15.85546875" style="1" customWidth="1"/>
    <col min="5382" max="5382" width="39.85546875" style="1" customWidth="1"/>
    <col min="5383" max="5383" width="22.5703125" style="1" customWidth="1"/>
    <col min="5384" max="5384" width="15.28515625" style="1" customWidth="1"/>
    <col min="5385" max="5385" width="12" style="1" customWidth="1"/>
    <col min="5386" max="5386" width="15.7109375" style="1" customWidth="1"/>
    <col min="5387" max="5387" width="21.140625" style="1" customWidth="1"/>
    <col min="5388" max="5388" width="14.85546875" style="1" customWidth="1"/>
    <col min="5389" max="5397" width="0" style="1" hidden="1" customWidth="1"/>
    <col min="5398" max="5632" width="11.42578125" style="1"/>
    <col min="5633" max="5633" width="6.42578125" style="1" customWidth="1"/>
    <col min="5634" max="5634" width="50.5703125" style="1" customWidth="1"/>
    <col min="5635" max="5635" width="35.28515625" style="1" customWidth="1"/>
    <col min="5636" max="5636" width="10.7109375" style="1" customWidth="1"/>
    <col min="5637" max="5637" width="15.85546875" style="1" customWidth="1"/>
    <col min="5638" max="5638" width="39.85546875" style="1" customWidth="1"/>
    <col min="5639" max="5639" width="22.5703125" style="1" customWidth="1"/>
    <col min="5640" max="5640" width="15.28515625" style="1" customWidth="1"/>
    <col min="5641" max="5641" width="12" style="1" customWidth="1"/>
    <col min="5642" max="5642" width="15.7109375" style="1" customWidth="1"/>
    <col min="5643" max="5643" width="21.140625" style="1" customWidth="1"/>
    <col min="5644" max="5644" width="14.85546875" style="1" customWidth="1"/>
    <col min="5645" max="5653" width="0" style="1" hidden="1" customWidth="1"/>
    <col min="5654" max="5888" width="11.42578125" style="1"/>
    <col min="5889" max="5889" width="6.42578125" style="1" customWidth="1"/>
    <col min="5890" max="5890" width="50.5703125" style="1" customWidth="1"/>
    <col min="5891" max="5891" width="35.28515625" style="1" customWidth="1"/>
    <col min="5892" max="5892" width="10.7109375" style="1" customWidth="1"/>
    <col min="5893" max="5893" width="15.85546875" style="1" customWidth="1"/>
    <col min="5894" max="5894" width="39.85546875" style="1" customWidth="1"/>
    <col min="5895" max="5895" width="22.5703125" style="1" customWidth="1"/>
    <col min="5896" max="5896" width="15.28515625" style="1" customWidth="1"/>
    <col min="5897" max="5897" width="12" style="1" customWidth="1"/>
    <col min="5898" max="5898" width="15.7109375" style="1" customWidth="1"/>
    <col min="5899" max="5899" width="21.140625" style="1" customWidth="1"/>
    <col min="5900" max="5900" width="14.85546875" style="1" customWidth="1"/>
    <col min="5901" max="5909" width="0" style="1" hidden="1" customWidth="1"/>
    <col min="5910" max="6144" width="11.42578125" style="1"/>
    <col min="6145" max="6145" width="6.42578125" style="1" customWidth="1"/>
    <col min="6146" max="6146" width="50.5703125" style="1" customWidth="1"/>
    <col min="6147" max="6147" width="35.28515625" style="1" customWidth="1"/>
    <col min="6148" max="6148" width="10.7109375" style="1" customWidth="1"/>
    <col min="6149" max="6149" width="15.85546875" style="1" customWidth="1"/>
    <col min="6150" max="6150" width="39.85546875" style="1" customWidth="1"/>
    <col min="6151" max="6151" width="22.5703125" style="1" customWidth="1"/>
    <col min="6152" max="6152" width="15.28515625" style="1" customWidth="1"/>
    <col min="6153" max="6153" width="12" style="1" customWidth="1"/>
    <col min="6154" max="6154" width="15.7109375" style="1" customWidth="1"/>
    <col min="6155" max="6155" width="21.140625" style="1" customWidth="1"/>
    <col min="6156" max="6156" width="14.85546875" style="1" customWidth="1"/>
    <col min="6157" max="6165" width="0" style="1" hidden="1" customWidth="1"/>
    <col min="6166" max="6400" width="11.42578125" style="1"/>
    <col min="6401" max="6401" width="6.42578125" style="1" customWidth="1"/>
    <col min="6402" max="6402" width="50.5703125" style="1" customWidth="1"/>
    <col min="6403" max="6403" width="35.28515625" style="1" customWidth="1"/>
    <col min="6404" max="6404" width="10.7109375" style="1" customWidth="1"/>
    <col min="6405" max="6405" width="15.85546875" style="1" customWidth="1"/>
    <col min="6406" max="6406" width="39.85546875" style="1" customWidth="1"/>
    <col min="6407" max="6407" width="22.5703125" style="1" customWidth="1"/>
    <col min="6408" max="6408" width="15.28515625" style="1" customWidth="1"/>
    <col min="6409" max="6409" width="12" style="1" customWidth="1"/>
    <col min="6410" max="6410" width="15.7109375" style="1" customWidth="1"/>
    <col min="6411" max="6411" width="21.140625" style="1" customWidth="1"/>
    <col min="6412" max="6412" width="14.85546875" style="1" customWidth="1"/>
    <col min="6413" max="6421" width="0" style="1" hidden="1" customWidth="1"/>
    <col min="6422" max="6656" width="11.42578125" style="1"/>
    <col min="6657" max="6657" width="6.42578125" style="1" customWidth="1"/>
    <col min="6658" max="6658" width="50.5703125" style="1" customWidth="1"/>
    <col min="6659" max="6659" width="35.28515625" style="1" customWidth="1"/>
    <col min="6660" max="6660" width="10.7109375" style="1" customWidth="1"/>
    <col min="6661" max="6661" width="15.85546875" style="1" customWidth="1"/>
    <col min="6662" max="6662" width="39.85546875" style="1" customWidth="1"/>
    <col min="6663" max="6663" width="22.5703125" style="1" customWidth="1"/>
    <col min="6664" max="6664" width="15.28515625" style="1" customWidth="1"/>
    <col min="6665" max="6665" width="12" style="1" customWidth="1"/>
    <col min="6666" max="6666" width="15.7109375" style="1" customWidth="1"/>
    <col min="6667" max="6667" width="21.140625" style="1" customWidth="1"/>
    <col min="6668" max="6668" width="14.85546875" style="1" customWidth="1"/>
    <col min="6669" max="6677" width="0" style="1" hidden="1" customWidth="1"/>
    <col min="6678" max="6912" width="11.42578125" style="1"/>
    <col min="6913" max="6913" width="6.42578125" style="1" customWidth="1"/>
    <col min="6914" max="6914" width="50.5703125" style="1" customWidth="1"/>
    <col min="6915" max="6915" width="35.28515625" style="1" customWidth="1"/>
    <col min="6916" max="6916" width="10.7109375" style="1" customWidth="1"/>
    <col min="6917" max="6917" width="15.85546875" style="1" customWidth="1"/>
    <col min="6918" max="6918" width="39.85546875" style="1" customWidth="1"/>
    <col min="6919" max="6919" width="22.5703125" style="1" customWidth="1"/>
    <col min="6920" max="6920" width="15.28515625" style="1" customWidth="1"/>
    <col min="6921" max="6921" width="12" style="1" customWidth="1"/>
    <col min="6922" max="6922" width="15.7109375" style="1" customWidth="1"/>
    <col min="6923" max="6923" width="21.140625" style="1" customWidth="1"/>
    <col min="6924" max="6924" width="14.85546875" style="1" customWidth="1"/>
    <col min="6925" max="6933" width="0" style="1" hidden="1" customWidth="1"/>
    <col min="6934" max="7168" width="11.42578125" style="1"/>
    <col min="7169" max="7169" width="6.42578125" style="1" customWidth="1"/>
    <col min="7170" max="7170" width="50.5703125" style="1" customWidth="1"/>
    <col min="7171" max="7171" width="35.28515625" style="1" customWidth="1"/>
    <col min="7172" max="7172" width="10.7109375" style="1" customWidth="1"/>
    <col min="7173" max="7173" width="15.85546875" style="1" customWidth="1"/>
    <col min="7174" max="7174" width="39.85546875" style="1" customWidth="1"/>
    <col min="7175" max="7175" width="22.5703125" style="1" customWidth="1"/>
    <col min="7176" max="7176" width="15.28515625" style="1" customWidth="1"/>
    <col min="7177" max="7177" width="12" style="1" customWidth="1"/>
    <col min="7178" max="7178" width="15.7109375" style="1" customWidth="1"/>
    <col min="7179" max="7179" width="21.140625" style="1" customWidth="1"/>
    <col min="7180" max="7180" width="14.85546875" style="1" customWidth="1"/>
    <col min="7181" max="7189" width="0" style="1" hidden="1" customWidth="1"/>
    <col min="7190" max="7424" width="11.42578125" style="1"/>
    <col min="7425" max="7425" width="6.42578125" style="1" customWidth="1"/>
    <col min="7426" max="7426" width="50.5703125" style="1" customWidth="1"/>
    <col min="7427" max="7427" width="35.28515625" style="1" customWidth="1"/>
    <col min="7428" max="7428" width="10.7109375" style="1" customWidth="1"/>
    <col min="7429" max="7429" width="15.85546875" style="1" customWidth="1"/>
    <col min="7430" max="7430" width="39.85546875" style="1" customWidth="1"/>
    <col min="7431" max="7431" width="22.5703125" style="1" customWidth="1"/>
    <col min="7432" max="7432" width="15.28515625" style="1" customWidth="1"/>
    <col min="7433" max="7433" width="12" style="1" customWidth="1"/>
    <col min="7434" max="7434" width="15.7109375" style="1" customWidth="1"/>
    <col min="7435" max="7435" width="21.140625" style="1" customWidth="1"/>
    <col min="7436" max="7436" width="14.85546875" style="1" customWidth="1"/>
    <col min="7437" max="7445" width="0" style="1" hidden="1" customWidth="1"/>
    <col min="7446" max="7680" width="11.42578125" style="1"/>
    <col min="7681" max="7681" width="6.42578125" style="1" customWidth="1"/>
    <col min="7682" max="7682" width="50.5703125" style="1" customWidth="1"/>
    <col min="7683" max="7683" width="35.28515625" style="1" customWidth="1"/>
    <col min="7684" max="7684" width="10.7109375" style="1" customWidth="1"/>
    <col min="7685" max="7685" width="15.85546875" style="1" customWidth="1"/>
    <col min="7686" max="7686" width="39.85546875" style="1" customWidth="1"/>
    <col min="7687" max="7687" width="22.5703125" style="1" customWidth="1"/>
    <col min="7688" max="7688" width="15.28515625" style="1" customWidth="1"/>
    <col min="7689" max="7689" width="12" style="1" customWidth="1"/>
    <col min="7690" max="7690" width="15.7109375" style="1" customWidth="1"/>
    <col min="7691" max="7691" width="21.140625" style="1" customWidth="1"/>
    <col min="7692" max="7692" width="14.85546875" style="1" customWidth="1"/>
    <col min="7693" max="7701" width="0" style="1" hidden="1" customWidth="1"/>
    <col min="7702" max="7936" width="11.42578125" style="1"/>
    <col min="7937" max="7937" width="6.42578125" style="1" customWidth="1"/>
    <col min="7938" max="7938" width="50.5703125" style="1" customWidth="1"/>
    <col min="7939" max="7939" width="35.28515625" style="1" customWidth="1"/>
    <col min="7940" max="7940" width="10.7109375" style="1" customWidth="1"/>
    <col min="7941" max="7941" width="15.85546875" style="1" customWidth="1"/>
    <col min="7942" max="7942" width="39.85546875" style="1" customWidth="1"/>
    <col min="7943" max="7943" width="22.5703125" style="1" customWidth="1"/>
    <col min="7944" max="7944" width="15.28515625" style="1" customWidth="1"/>
    <col min="7945" max="7945" width="12" style="1" customWidth="1"/>
    <col min="7946" max="7946" width="15.7109375" style="1" customWidth="1"/>
    <col min="7947" max="7947" width="21.140625" style="1" customWidth="1"/>
    <col min="7948" max="7948" width="14.85546875" style="1" customWidth="1"/>
    <col min="7949" max="7957" width="0" style="1" hidden="1" customWidth="1"/>
    <col min="7958" max="8192" width="11.42578125" style="1"/>
    <col min="8193" max="8193" width="6.42578125" style="1" customWidth="1"/>
    <col min="8194" max="8194" width="50.5703125" style="1" customWidth="1"/>
    <col min="8195" max="8195" width="35.28515625" style="1" customWidth="1"/>
    <col min="8196" max="8196" width="10.7109375" style="1" customWidth="1"/>
    <col min="8197" max="8197" width="15.85546875" style="1" customWidth="1"/>
    <col min="8198" max="8198" width="39.85546875" style="1" customWidth="1"/>
    <col min="8199" max="8199" width="22.5703125" style="1" customWidth="1"/>
    <col min="8200" max="8200" width="15.28515625" style="1" customWidth="1"/>
    <col min="8201" max="8201" width="12" style="1" customWidth="1"/>
    <col min="8202" max="8202" width="15.7109375" style="1" customWidth="1"/>
    <col min="8203" max="8203" width="21.140625" style="1" customWidth="1"/>
    <col min="8204" max="8204" width="14.85546875" style="1" customWidth="1"/>
    <col min="8205" max="8213" width="0" style="1" hidden="1" customWidth="1"/>
    <col min="8214" max="8448" width="11.42578125" style="1"/>
    <col min="8449" max="8449" width="6.42578125" style="1" customWidth="1"/>
    <col min="8450" max="8450" width="50.5703125" style="1" customWidth="1"/>
    <col min="8451" max="8451" width="35.28515625" style="1" customWidth="1"/>
    <col min="8452" max="8452" width="10.7109375" style="1" customWidth="1"/>
    <col min="8453" max="8453" width="15.85546875" style="1" customWidth="1"/>
    <col min="8454" max="8454" width="39.85546875" style="1" customWidth="1"/>
    <col min="8455" max="8455" width="22.5703125" style="1" customWidth="1"/>
    <col min="8456" max="8456" width="15.28515625" style="1" customWidth="1"/>
    <col min="8457" max="8457" width="12" style="1" customWidth="1"/>
    <col min="8458" max="8458" width="15.7109375" style="1" customWidth="1"/>
    <col min="8459" max="8459" width="21.140625" style="1" customWidth="1"/>
    <col min="8460" max="8460" width="14.85546875" style="1" customWidth="1"/>
    <col min="8461" max="8469" width="0" style="1" hidden="1" customWidth="1"/>
    <col min="8470" max="8704" width="11.42578125" style="1"/>
    <col min="8705" max="8705" width="6.42578125" style="1" customWidth="1"/>
    <col min="8706" max="8706" width="50.5703125" style="1" customWidth="1"/>
    <col min="8707" max="8707" width="35.28515625" style="1" customWidth="1"/>
    <col min="8708" max="8708" width="10.7109375" style="1" customWidth="1"/>
    <col min="8709" max="8709" width="15.85546875" style="1" customWidth="1"/>
    <col min="8710" max="8710" width="39.85546875" style="1" customWidth="1"/>
    <col min="8711" max="8711" width="22.5703125" style="1" customWidth="1"/>
    <col min="8712" max="8712" width="15.28515625" style="1" customWidth="1"/>
    <col min="8713" max="8713" width="12" style="1" customWidth="1"/>
    <col min="8714" max="8714" width="15.7109375" style="1" customWidth="1"/>
    <col min="8715" max="8715" width="21.140625" style="1" customWidth="1"/>
    <col min="8716" max="8716" width="14.85546875" style="1" customWidth="1"/>
    <col min="8717" max="8725" width="0" style="1" hidden="1" customWidth="1"/>
    <col min="8726" max="8960" width="11.42578125" style="1"/>
    <col min="8961" max="8961" width="6.42578125" style="1" customWidth="1"/>
    <col min="8962" max="8962" width="50.5703125" style="1" customWidth="1"/>
    <col min="8963" max="8963" width="35.28515625" style="1" customWidth="1"/>
    <col min="8964" max="8964" width="10.7109375" style="1" customWidth="1"/>
    <col min="8965" max="8965" width="15.85546875" style="1" customWidth="1"/>
    <col min="8966" max="8966" width="39.85546875" style="1" customWidth="1"/>
    <col min="8967" max="8967" width="22.5703125" style="1" customWidth="1"/>
    <col min="8968" max="8968" width="15.28515625" style="1" customWidth="1"/>
    <col min="8969" max="8969" width="12" style="1" customWidth="1"/>
    <col min="8970" max="8970" width="15.7109375" style="1" customWidth="1"/>
    <col min="8971" max="8971" width="21.140625" style="1" customWidth="1"/>
    <col min="8972" max="8972" width="14.85546875" style="1" customWidth="1"/>
    <col min="8973" max="8981" width="0" style="1" hidden="1" customWidth="1"/>
    <col min="8982" max="9216" width="11.42578125" style="1"/>
    <col min="9217" max="9217" width="6.42578125" style="1" customWidth="1"/>
    <col min="9218" max="9218" width="50.5703125" style="1" customWidth="1"/>
    <col min="9219" max="9219" width="35.28515625" style="1" customWidth="1"/>
    <col min="9220" max="9220" width="10.7109375" style="1" customWidth="1"/>
    <col min="9221" max="9221" width="15.85546875" style="1" customWidth="1"/>
    <col min="9222" max="9222" width="39.85546875" style="1" customWidth="1"/>
    <col min="9223" max="9223" width="22.5703125" style="1" customWidth="1"/>
    <col min="9224" max="9224" width="15.28515625" style="1" customWidth="1"/>
    <col min="9225" max="9225" width="12" style="1" customWidth="1"/>
    <col min="9226" max="9226" width="15.7109375" style="1" customWidth="1"/>
    <col min="9227" max="9227" width="21.140625" style="1" customWidth="1"/>
    <col min="9228" max="9228" width="14.85546875" style="1" customWidth="1"/>
    <col min="9229" max="9237" width="0" style="1" hidden="1" customWidth="1"/>
    <col min="9238" max="9472" width="11.42578125" style="1"/>
    <col min="9473" max="9473" width="6.42578125" style="1" customWidth="1"/>
    <col min="9474" max="9474" width="50.5703125" style="1" customWidth="1"/>
    <col min="9475" max="9475" width="35.28515625" style="1" customWidth="1"/>
    <col min="9476" max="9476" width="10.7109375" style="1" customWidth="1"/>
    <col min="9477" max="9477" width="15.85546875" style="1" customWidth="1"/>
    <col min="9478" max="9478" width="39.85546875" style="1" customWidth="1"/>
    <col min="9479" max="9479" width="22.5703125" style="1" customWidth="1"/>
    <col min="9480" max="9480" width="15.28515625" style="1" customWidth="1"/>
    <col min="9481" max="9481" width="12" style="1" customWidth="1"/>
    <col min="9482" max="9482" width="15.7109375" style="1" customWidth="1"/>
    <col min="9483" max="9483" width="21.140625" style="1" customWidth="1"/>
    <col min="9484" max="9484" width="14.85546875" style="1" customWidth="1"/>
    <col min="9485" max="9493" width="0" style="1" hidden="1" customWidth="1"/>
    <col min="9494" max="9728" width="11.42578125" style="1"/>
    <col min="9729" max="9729" width="6.42578125" style="1" customWidth="1"/>
    <col min="9730" max="9730" width="50.5703125" style="1" customWidth="1"/>
    <col min="9731" max="9731" width="35.28515625" style="1" customWidth="1"/>
    <col min="9732" max="9732" width="10.7109375" style="1" customWidth="1"/>
    <col min="9733" max="9733" width="15.85546875" style="1" customWidth="1"/>
    <col min="9734" max="9734" width="39.85546875" style="1" customWidth="1"/>
    <col min="9735" max="9735" width="22.5703125" style="1" customWidth="1"/>
    <col min="9736" max="9736" width="15.28515625" style="1" customWidth="1"/>
    <col min="9737" max="9737" width="12" style="1" customWidth="1"/>
    <col min="9738" max="9738" width="15.7109375" style="1" customWidth="1"/>
    <col min="9739" max="9739" width="21.140625" style="1" customWidth="1"/>
    <col min="9740" max="9740" width="14.85546875" style="1" customWidth="1"/>
    <col min="9741" max="9749" width="0" style="1" hidden="1" customWidth="1"/>
    <col min="9750" max="9984" width="11.42578125" style="1"/>
    <col min="9985" max="9985" width="6.42578125" style="1" customWidth="1"/>
    <col min="9986" max="9986" width="50.5703125" style="1" customWidth="1"/>
    <col min="9987" max="9987" width="35.28515625" style="1" customWidth="1"/>
    <col min="9988" max="9988" width="10.7109375" style="1" customWidth="1"/>
    <col min="9989" max="9989" width="15.85546875" style="1" customWidth="1"/>
    <col min="9990" max="9990" width="39.85546875" style="1" customWidth="1"/>
    <col min="9991" max="9991" width="22.5703125" style="1" customWidth="1"/>
    <col min="9992" max="9992" width="15.28515625" style="1" customWidth="1"/>
    <col min="9993" max="9993" width="12" style="1" customWidth="1"/>
    <col min="9994" max="9994" width="15.7109375" style="1" customWidth="1"/>
    <col min="9995" max="9995" width="21.140625" style="1" customWidth="1"/>
    <col min="9996" max="9996" width="14.85546875" style="1" customWidth="1"/>
    <col min="9997" max="10005" width="0" style="1" hidden="1" customWidth="1"/>
    <col min="10006" max="10240" width="11.42578125" style="1"/>
    <col min="10241" max="10241" width="6.42578125" style="1" customWidth="1"/>
    <col min="10242" max="10242" width="50.5703125" style="1" customWidth="1"/>
    <col min="10243" max="10243" width="35.28515625" style="1" customWidth="1"/>
    <col min="10244" max="10244" width="10.7109375" style="1" customWidth="1"/>
    <col min="10245" max="10245" width="15.85546875" style="1" customWidth="1"/>
    <col min="10246" max="10246" width="39.85546875" style="1" customWidth="1"/>
    <col min="10247" max="10247" width="22.5703125" style="1" customWidth="1"/>
    <col min="10248" max="10248" width="15.28515625" style="1" customWidth="1"/>
    <col min="10249" max="10249" width="12" style="1" customWidth="1"/>
    <col min="10250" max="10250" width="15.7109375" style="1" customWidth="1"/>
    <col min="10251" max="10251" width="21.140625" style="1" customWidth="1"/>
    <col min="10252" max="10252" width="14.85546875" style="1" customWidth="1"/>
    <col min="10253" max="10261" width="0" style="1" hidden="1" customWidth="1"/>
    <col min="10262" max="10496" width="11.42578125" style="1"/>
    <col min="10497" max="10497" width="6.42578125" style="1" customWidth="1"/>
    <col min="10498" max="10498" width="50.5703125" style="1" customWidth="1"/>
    <col min="10499" max="10499" width="35.28515625" style="1" customWidth="1"/>
    <col min="10500" max="10500" width="10.7109375" style="1" customWidth="1"/>
    <col min="10501" max="10501" width="15.85546875" style="1" customWidth="1"/>
    <col min="10502" max="10502" width="39.85546875" style="1" customWidth="1"/>
    <col min="10503" max="10503" width="22.5703125" style="1" customWidth="1"/>
    <col min="10504" max="10504" width="15.28515625" style="1" customWidth="1"/>
    <col min="10505" max="10505" width="12" style="1" customWidth="1"/>
    <col min="10506" max="10506" width="15.7109375" style="1" customWidth="1"/>
    <col min="10507" max="10507" width="21.140625" style="1" customWidth="1"/>
    <col min="10508" max="10508" width="14.85546875" style="1" customWidth="1"/>
    <col min="10509" max="10517" width="0" style="1" hidden="1" customWidth="1"/>
    <col min="10518" max="10752" width="11.42578125" style="1"/>
    <col min="10753" max="10753" width="6.42578125" style="1" customWidth="1"/>
    <col min="10754" max="10754" width="50.5703125" style="1" customWidth="1"/>
    <col min="10755" max="10755" width="35.28515625" style="1" customWidth="1"/>
    <col min="10756" max="10756" width="10.7109375" style="1" customWidth="1"/>
    <col min="10757" max="10757" width="15.85546875" style="1" customWidth="1"/>
    <col min="10758" max="10758" width="39.85546875" style="1" customWidth="1"/>
    <col min="10759" max="10759" width="22.5703125" style="1" customWidth="1"/>
    <col min="10760" max="10760" width="15.28515625" style="1" customWidth="1"/>
    <col min="10761" max="10761" width="12" style="1" customWidth="1"/>
    <col min="10762" max="10762" width="15.7109375" style="1" customWidth="1"/>
    <col min="10763" max="10763" width="21.140625" style="1" customWidth="1"/>
    <col min="10764" max="10764" width="14.85546875" style="1" customWidth="1"/>
    <col min="10765" max="10773" width="0" style="1" hidden="1" customWidth="1"/>
    <col min="10774" max="11008" width="11.42578125" style="1"/>
    <col min="11009" max="11009" width="6.42578125" style="1" customWidth="1"/>
    <col min="11010" max="11010" width="50.5703125" style="1" customWidth="1"/>
    <col min="11011" max="11011" width="35.28515625" style="1" customWidth="1"/>
    <col min="11012" max="11012" width="10.7109375" style="1" customWidth="1"/>
    <col min="11013" max="11013" width="15.85546875" style="1" customWidth="1"/>
    <col min="11014" max="11014" width="39.85546875" style="1" customWidth="1"/>
    <col min="11015" max="11015" width="22.5703125" style="1" customWidth="1"/>
    <col min="11016" max="11016" width="15.28515625" style="1" customWidth="1"/>
    <col min="11017" max="11017" width="12" style="1" customWidth="1"/>
    <col min="11018" max="11018" width="15.7109375" style="1" customWidth="1"/>
    <col min="11019" max="11019" width="21.140625" style="1" customWidth="1"/>
    <col min="11020" max="11020" width="14.85546875" style="1" customWidth="1"/>
    <col min="11021" max="11029" width="0" style="1" hidden="1" customWidth="1"/>
    <col min="11030" max="11264" width="11.42578125" style="1"/>
    <col min="11265" max="11265" width="6.42578125" style="1" customWidth="1"/>
    <col min="11266" max="11266" width="50.5703125" style="1" customWidth="1"/>
    <col min="11267" max="11267" width="35.28515625" style="1" customWidth="1"/>
    <col min="11268" max="11268" width="10.7109375" style="1" customWidth="1"/>
    <col min="11269" max="11269" width="15.85546875" style="1" customWidth="1"/>
    <col min="11270" max="11270" width="39.85546875" style="1" customWidth="1"/>
    <col min="11271" max="11271" width="22.5703125" style="1" customWidth="1"/>
    <col min="11272" max="11272" width="15.28515625" style="1" customWidth="1"/>
    <col min="11273" max="11273" width="12" style="1" customWidth="1"/>
    <col min="11274" max="11274" width="15.7109375" style="1" customWidth="1"/>
    <col min="11275" max="11275" width="21.140625" style="1" customWidth="1"/>
    <col min="11276" max="11276" width="14.85546875" style="1" customWidth="1"/>
    <col min="11277" max="11285" width="0" style="1" hidden="1" customWidth="1"/>
    <col min="11286" max="11520" width="11.42578125" style="1"/>
    <col min="11521" max="11521" width="6.42578125" style="1" customWidth="1"/>
    <col min="11522" max="11522" width="50.5703125" style="1" customWidth="1"/>
    <col min="11523" max="11523" width="35.28515625" style="1" customWidth="1"/>
    <col min="11524" max="11524" width="10.7109375" style="1" customWidth="1"/>
    <col min="11525" max="11525" width="15.85546875" style="1" customWidth="1"/>
    <col min="11526" max="11526" width="39.85546875" style="1" customWidth="1"/>
    <col min="11527" max="11527" width="22.5703125" style="1" customWidth="1"/>
    <col min="11528" max="11528" width="15.28515625" style="1" customWidth="1"/>
    <col min="11529" max="11529" width="12" style="1" customWidth="1"/>
    <col min="11530" max="11530" width="15.7109375" style="1" customWidth="1"/>
    <col min="11531" max="11531" width="21.140625" style="1" customWidth="1"/>
    <col min="11532" max="11532" width="14.85546875" style="1" customWidth="1"/>
    <col min="11533" max="11541" width="0" style="1" hidden="1" customWidth="1"/>
    <col min="11542" max="11776" width="11.42578125" style="1"/>
    <col min="11777" max="11777" width="6.42578125" style="1" customWidth="1"/>
    <col min="11778" max="11778" width="50.5703125" style="1" customWidth="1"/>
    <col min="11779" max="11779" width="35.28515625" style="1" customWidth="1"/>
    <col min="11780" max="11780" width="10.7109375" style="1" customWidth="1"/>
    <col min="11781" max="11781" width="15.85546875" style="1" customWidth="1"/>
    <col min="11782" max="11782" width="39.85546875" style="1" customWidth="1"/>
    <col min="11783" max="11783" width="22.5703125" style="1" customWidth="1"/>
    <col min="11784" max="11784" width="15.28515625" style="1" customWidth="1"/>
    <col min="11785" max="11785" width="12" style="1" customWidth="1"/>
    <col min="11786" max="11786" width="15.7109375" style="1" customWidth="1"/>
    <col min="11787" max="11787" width="21.140625" style="1" customWidth="1"/>
    <col min="11788" max="11788" width="14.85546875" style="1" customWidth="1"/>
    <col min="11789" max="11797" width="0" style="1" hidden="1" customWidth="1"/>
    <col min="11798" max="12032" width="11.42578125" style="1"/>
    <col min="12033" max="12033" width="6.42578125" style="1" customWidth="1"/>
    <col min="12034" max="12034" width="50.5703125" style="1" customWidth="1"/>
    <col min="12035" max="12035" width="35.28515625" style="1" customWidth="1"/>
    <col min="12036" max="12036" width="10.7109375" style="1" customWidth="1"/>
    <col min="12037" max="12037" width="15.85546875" style="1" customWidth="1"/>
    <col min="12038" max="12038" width="39.85546875" style="1" customWidth="1"/>
    <col min="12039" max="12039" width="22.5703125" style="1" customWidth="1"/>
    <col min="12040" max="12040" width="15.28515625" style="1" customWidth="1"/>
    <col min="12041" max="12041" width="12" style="1" customWidth="1"/>
    <col min="12042" max="12042" width="15.7109375" style="1" customWidth="1"/>
    <col min="12043" max="12043" width="21.140625" style="1" customWidth="1"/>
    <col min="12044" max="12044" width="14.85546875" style="1" customWidth="1"/>
    <col min="12045" max="12053" width="0" style="1" hidden="1" customWidth="1"/>
    <col min="12054" max="12288" width="11.42578125" style="1"/>
    <col min="12289" max="12289" width="6.42578125" style="1" customWidth="1"/>
    <col min="12290" max="12290" width="50.5703125" style="1" customWidth="1"/>
    <col min="12291" max="12291" width="35.28515625" style="1" customWidth="1"/>
    <col min="12292" max="12292" width="10.7109375" style="1" customWidth="1"/>
    <col min="12293" max="12293" width="15.85546875" style="1" customWidth="1"/>
    <col min="12294" max="12294" width="39.85546875" style="1" customWidth="1"/>
    <col min="12295" max="12295" width="22.5703125" style="1" customWidth="1"/>
    <col min="12296" max="12296" width="15.28515625" style="1" customWidth="1"/>
    <col min="12297" max="12297" width="12" style="1" customWidth="1"/>
    <col min="12298" max="12298" width="15.7109375" style="1" customWidth="1"/>
    <col min="12299" max="12299" width="21.140625" style="1" customWidth="1"/>
    <col min="12300" max="12300" width="14.85546875" style="1" customWidth="1"/>
    <col min="12301" max="12309" width="0" style="1" hidden="1" customWidth="1"/>
    <col min="12310" max="12544" width="11.42578125" style="1"/>
    <col min="12545" max="12545" width="6.42578125" style="1" customWidth="1"/>
    <col min="12546" max="12546" width="50.5703125" style="1" customWidth="1"/>
    <col min="12547" max="12547" width="35.28515625" style="1" customWidth="1"/>
    <col min="12548" max="12548" width="10.7109375" style="1" customWidth="1"/>
    <col min="12549" max="12549" width="15.85546875" style="1" customWidth="1"/>
    <col min="12550" max="12550" width="39.85546875" style="1" customWidth="1"/>
    <col min="12551" max="12551" width="22.5703125" style="1" customWidth="1"/>
    <col min="12552" max="12552" width="15.28515625" style="1" customWidth="1"/>
    <col min="12553" max="12553" width="12" style="1" customWidth="1"/>
    <col min="12554" max="12554" width="15.7109375" style="1" customWidth="1"/>
    <col min="12555" max="12555" width="21.140625" style="1" customWidth="1"/>
    <col min="12556" max="12556" width="14.85546875" style="1" customWidth="1"/>
    <col min="12557" max="12565" width="0" style="1" hidden="1" customWidth="1"/>
    <col min="12566" max="12800" width="11.42578125" style="1"/>
    <col min="12801" max="12801" width="6.42578125" style="1" customWidth="1"/>
    <col min="12802" max="12802" width="50.5703125" style="1" customWidth="1"/>
    <col min="12803" max="12803" width="35.28515625" style="1" customWidth="1"/>
    <col min="12804" max="12804" width="10.7109375" style="1" customWidth="1"/>
    <col min="12805" max="12805" width="15.85546875" style="1" customWidth="1"/>
    <col min="12806" max="12806" width="39.85546875" style="1" customWidth="1"/>
    <col min="12807" max="12807" width="22.5703125" style="1" customWidth="1"/>
    <col min="12808" max="12808" width="15.28515625" style="1" customWidth="1"/>
    <col min="12809" max="12809" width="12" style="1" customWidth="1"/>
    <col min="12810" max="12810" width="15.7109375" style="1" customWidth="1"/>
    <col min="12811" max="12811" width="21.140625" style="1" customWidth="1"/>
    <col min="12812" max="12812" width="14.85546875" style="1" customWidth="1"/>
    <col min="12813" max="12821" width="0" style="1" hidden="1" customWidth="1"/>
    <col min="12822" max="13056" width="11.42578125" style="1"/>
    <col min="13057" max="13057" width="6.42578125" style="1" customWidth="1"/>
    <col min="13058" max="13058" width="50.5703125" style="1" customWidth="1"/>
    <col min="13059" max="13059" width="35.28515625" style="1" customWidth="1"/>
    <col min="13060" max="13060" width="10.7109375" style="1" customWidth="1"/>
    <col min="13061" max="13061" width="15.85546875" style="1" customWidth="1"/>
    <col min="13062" max="13062" width="39.85546875" style="1" customWidth="1"/>
    <col min="13063" max="13063" width="22.5703125" style="1" customWidth="1"/>
    <col min="13064" max="13064" width="15.28515625" style="1" customWidth="1"/>
    <col min="13065" max="13065" width="12" style="1" customWidth="1"/>
    <col min="13066" max="13066" width="15.7109375" style="1" customWidth="1"/>
    <col min="13067" max="13067" width="21.140625" style="1" customWidth="1"/>
    <col min="13068" max="13068" width="14.85546875" style="1" customWidth="1"/>
    <col min="13069" max="13077" width="0" style="1" hidden="1" customWidth="1"/>
    <col min="13078" max="13312" width="11.42578125" style="1"/>
    <col min="13313" max="13313" width="6.42578125" style="1" customWidth="1"/>
    <col min="13314" max="13314" width="50.5703125" style="1" customWidth="1"/>
    <col min="13315" max="13315" width="35.28515625" style="1" customWidth="1"/>
    <col min="13316" max="13316" width="10.7109375" style="1" customWidth="1"/>
    <col min="13317" max="13317" width="15.85546875" style="1" customWidth="1"/>
    <col min="13318" max="13318" width="39.85546875" style="1" customWidth="1"/>
    <col min="13319" max="13319" width="22.5703125" style="1" customWidth="1"/>
    <col min="13320" max="13320" width="15.28515625" style="1" customWidth="1"/>
    <col min="13321" max="13321" width="12" style="1" customWidth="1"/>
    <col min="13322" max="13322" width="15.7109375" style="1" customWidth="1"/>
    <col min="13323" max="13323" width="21.140625" style="1" customWidth="1"/>
    <col min="13324" max="13324" width="14.85546875" style="1" customWidth="1"/>
    <col min="13325" max="13333" width="0" style="1" hidden="1" customWidth="1"/>
    <col min="13334" max="13568" width="11.42578125" style="1"/>
    <col min="13569" max="13569" width="6.42578125" style="1" customWidth="1"/>
    <col min="13570" max="13570" width="50.5703125" style="1" customWidth="1"/>
    <col min="13571" max="13571" width="35.28515625" style="1" customWidth="1"/>
    <col min="13572" max="13572" width="10.7109375" style="1" customWidth="1"/>
    <col min="13573" max="13573" width="15.85546875" style="1" customWidth="1"/>
    <col min="13574" max="13574" width="39.85546875" style="1" customWidth="1"/>
    <col min="13575" max="13575" width="22.5703125" style="1" customWidth="1"/>
    <col min="13576" max="13576" width="15.28515625" style="1" customWidth="1"/>
    <col min="13577" max="13577" width="12" style="1" customWidth="1"/>
    <col min="13578" max="13578" width="15.7109375" style="1" customWidth="1"/>
    <col min="13579" max="13579" width="21.140625" style="1" customWidth="1"/>
    <col min="13580" max="13580" width="14.85546875" style="1" customWidth="1"/>
    <col min="13581" max="13589" width="0" style="1" hidden="1" customWidth="1"/>
    <col min="13590" max="13824" width="11.42578125" style="1"/>
    <col min="13825" max="13825" width="6.42578125" style="1" customWidth="1"/>
    <col min="13826" max="13826" width="50.5703125" style="1" customWidth="1"/>
    <col min="13827" max="13827" width="35.28515625" style="1" customWidth="1"/>
    <col min="13828" max="13828" width="10.7109375" style="1" customWidth="1"/>
    <col min="13829" max="13829" width="15.85546875" style="1" customWidth="1"/>
    <col min="13830" max="13830" width="39.85546875" style="1" customWidth="1"/>
    <col min="13831" max="13831" width="22.5703125" style="1" customWidth="1"/>
    <col min="13832" max="13832" width="15.28515625" style="1" customWidth="1"/>
    <col min="13833" max="13833" width="12" style="1" customWidth="1"/>
    <col min="13834" max="13834" width="15.7109375" style="1" customWidth="1"/>
    <col min="13835" max="13835" width="21.140625" style="1" customWidth="1"/>
    <col min="13836" max="13836" width="14.85546875" style="1" customWidth="1"/>
    <col min="13837" max="13845" width="0" style="1" hidden="1" customWidth="1"/>
    <col min="13846" max="14080" width="11.42578125" style="1"/>
    <col min="14081" max="14081" width="6.42578125" style="1" customWidth="1"/>
    <col min="14082" max="14082" width="50.5703125" style="1" customWidth="1"/>
    <col min="14083" max="14083" width="35.28515625" style="1" customWidth="1"/>
    <col min="14084" max="14084" width="10.7109375" style="1" customWidth="1"/>
    <col min="14085" max="14085" width="15.85546875" style="1" customWidth="1"/>
    <col min="14086" max="14086" width="39.85546875" style="1" customWidth="1"/>
    <col min="14087" max="14087" width="22.5703125" style="1" customWidth="1"/>
    <col min="14088" max="14088" width="15.28515625" style="1" customWidth="1"/>
    <col min="14089" max="14089" width="12" style="1" customWidth="1"/>
    <col min="14090" max="14090" width="15.7109375" style="1" customWidth="1"/>
    <col min="14091" max="14091" width="21.140625" style="1" customWidth="1"/>
    <col min="14092" max="14092" width="14.85546875" style="1" customWidth="1"/>
    <col min="14093" max="14101" width="0" style="1" hidden="1" customWidth="1"/>
    <col min="14102" max="14336" width="11.42578125" style="1"/>
    <col min="14337" max="14337" width="6.42578125" style="1" customWidth="1"/>
    <col min="14338" max="14338" width="50.5703125" style="1" customWidth="1"/>
    <col min="14339" max="14339" width="35.28515625" style="1" customWidth="1"/>
    <col min="14340" max="14340" width="10.7109375" style="1" customWidth="1"/>
    <col min="14341" max="14341" width="15.85546875" style="1" customWidth="1"/>
    <col min="14342" max="14342" width="39.85546875" style="1" customWidth="1"/>
    <col min="14343" max="14343" width="22.5703125" style="1" customWidth="1"/>
    <col min="14344" max="14344" width="15.28515625" style="1" customWidth="1"/>
    <col min="14345" max="14345" width="12" style="1" customWidth="1"/>
    <col min="14346" max="14346" width="15.7109375" style="1" customWidth="1"/>
    <col min="14347" max="14347" width="21.140625" style="1" customWidth="1"/>
    <col min="14348" max="14348" width="14.85546875" style="1" customWidth="1"/>
    <col min="14349" max="14357" width="0" style="1" hidden="1" customWidth="1"/>
    <col min="14358" max="14592" width="11.42578125" style="1"/>
    <col min="14593" max="14593" width="6.42578125" style="1" customWidth="1"/>
    <col min="14594" max="14594" width="50.5703125" style="1" customWidth="1"/>
    <col min="14595" max="14595" width="35.28515625" style="1" customWidth="1"/>
    <col min="14596" max="14596" width="10.7109375" style="1" customWidth="1"/>
    <col min="14597" max="14597" width="15.85546875" style="1" customWidth="1"/>
    <col min="14598" max="14598" width="39.85546875" style="1" customWidth="1"/>
    <col min="14599" max="14599" width="22.5703125" style="1" customWidth="1"/>
    <col min="14600" max="14600" width="15.28515625" style="1" customWidth="1"/>
    <col min="14601" max="14601" width="12" style="1" customWidth="1"/>
    <col min="14602" max="14602" width="15.7109375" style="1" customWidth="1"/>
    <col min="14603" max="14603" width="21.140625" style="1" customWidth="1"/>
    <col min="14604" max="14604" width="14.85546875" style="1" customWidth="1"/>
    <col min="14605" max="14613" width="0" style="1" hidden="1" customWidth="1"/>
    <col min="14614" max="14848" width="11.42578125" style="1"/>
    <col min="14849" max="14849" width="6.42578125" style="1" customWidth="1"/>
    <col min="14850" max="14850" width="50.5703125" style="1" customWidth="1"/>
    <col min="14851" max="14851" width="35.28515625" style="1" customWidth="1"/>
    <col min="14852" max="14852" width="10.7109375" style="1" customWidth="1"/>
    <col min="14853" max="14853" width="15.85546875" style="1" customWidth="1"/>
    <col min="14854" max="14854" width="39.85546875" style="1" customWidth="1"/>
    <col min="14855" max="14855" width="22.5703125" style="1" customWidth="1"/>
    <col min="14856" max="14856" width="15.28515625" style="1" customWidth="1"/>
    <col min="14857" max="14857" width="12" style="1" customWidth="1"/>
    <col min="14858" max="14858" width="15.7109375" style="1" customWidth="1"/>
    <col min="14859" max="14859" width="21.140625" style="1" customWidth="1"/>
    <col min="14860" max="14860" width="14.85546875" style="1" customWidth="1"/>
    <col min="14861" max="14869" width="0" style="1" hidden="1" customWidth="1"/>
    <col min="14870" max="15104" width="11.42578125" style="1"/>
    <col min="15105" max="15105" width="6.42578125" style="1" customWidth="1"/>
    <col min="15106" max="15106" width="50.5703125" style="1" customWidth="1"/>
    <col min="15107" max="15107" width="35.28515625" style="1" customWidth="1"/>
    <col min="15108" max="15108" width="10.7109375" style="1" customWidth="1"/>
    <col min="15109" max="15109" width="15.85546875" style="1" customWidth="1"/>
    <col min="15110" max="15110" width="39.85546875" style="1" customWidth="1"/>
    <col min="15111" max="15111" width="22.5703125" style="1" customWidth="1"/>
    <col min="15112" max="15112" width="15.28515625" style="1" customWidth="1"/>
    <col min="15113" max="15113" width="12" style="1" customWidth="1"/>
    <col min="15114" max="15114" width="15.7109375" style="1" customWidth="1"/>
    <col min="15115" max="15115" width="21.140625" style="1" customWidth="1"/>
    <col min="15116" max="15116" width="14.85546875" style="1" customWidth="1"/>
    <col min="15117" max="15125" width="0" style="1" hidden="1" customWidth="1"/>
    <col min="15126" max="15360" width="11.42578125" style="1"/>
    <col min="15361" max="15361" width="6.42578125" style="1" customWidth="1"/>
    <col min="15362" max="15362" width="50.5703125" style="1" customWidth="1"/>
    <col min="15363" max="15363" width="35.28515625" style="1" customWidth="1"/>
    <col min="15364" max="15364" width="10.7109375" style="1" customWidth="1"/>
    <col min="15365" max="15365" width="15.85546875" style="1" customWidth="1"/>
    <col min="15366" max="15366" width="39.85546875" style="1" customWidth="1"/>
    <col min="15367" max="15367" width="22.5703125" style="1" customWidth="1"/>
    <col min="15368" max="15368" width="15.28515625" style="1" customWidth="1"/>
    <col min="15369" max="15369" width="12" style="1" customWidth="1"/>
    <col min="15370" max="15370" width="15.7109375" style="1" customWidth="1"/>
    <col min="15371" max="15371" width="21.140625" style="1" customWidth="1"/>
    <col min="15372" max="15372" width="14.85546875" style="1" customWidth="1"/>
    <col min="15373" max="15381" width="0" style="1" hidden="1" customWidth="1"/>
    <col min="15382" max="15616" width="11.42578125" style="1"/>
    <col min="15617" max="15617" width="6.42578125" style="1" customWidth="1"/>
    <col min="15618" max="15618" width="50.5703125" style="1" customWidth="1"/>
    <col min="15619" max="15619" width="35.28515625" style="1" customWidth="1"/>
    <col min="15620" max="15620" width="10.7109375" style="1" customWidth="1"/>
    <col min="15621" max="15621" width="15.85546875" style="1" customWidth="1"/>
    <col min="15622" max="15622" width="39.85546875" style="1" customWidth="1"/>
    <col min="15623" max="15623" width="22.5703125" style="1" customWidth="1"/>
    <col min="15624" max="15624" width="15.28515625" style="1" customWidth="1"/>
    <col min="15625" max="15625" width="12" style="1" customWidth="1"/>
    <col min="15626" max="15626" width="15.7109375" style="1" customWidth="1"/>
    <col min="15627" max="15627" width="21.140625" style="1" customWidth="1"/>
    <col min="15628" max="15628" width="14.85546875" style="1" customWidth="1"/>
    <col min="15629" max="15637" width="0" style="1" hidden="1" customWidth="1"/>
    <col min="15638" max="15872" width="11.42578125" style="1"/>
    <col min="15873" max="15873" width="6.42578125" style="1" customWidth="1"/>
    <col min="15874" max="15874" width="50.5703125" style="1" customWidth="1"/>
    <col min="15875" max="15875" width="35.28515625" style="1" customWidth="1"/>
    <col min="15876" max="15876" width="10.7109375" style="1" customWidth="1"/>
    <col min="15877" max="15877" width="15.85546875" style="1" customWidth="1"/>
    <col min="15878" max="15878" width="39.85546875" style="1" customWidth="1"/>
    <col min="15879" max="15879" width="22.5703125" style="1" customWidth="1"/>
    <col min="15880" max="15880" width="15.28515625" style="1" customWidth="1"/>
    <col min="15881" max="15881" width="12" style="1" customWidth="1"/>
    <col min="15882" max="15882" width="15.7109375" style="1" customWidth="1"/>
    <col min="15883" max="15883" width="21.140625" style="1" customWidth="1"/>
    <col min="15884" max="15884" width="14.85546875" style="1" customWidth="1"/>
    <col min="15885" max="15893" width="0" style="1" hidden="1" customWidth="1"/>
    <col min="15894" max="16128" width="11.42578125" style="1"/>
    <col min="16129" max="16129" width="6.42578125" style="1" customWidth="1"/>
    <col min="16130" max="16130" width="50.5703125" style="1" customWidth="1"/>
    <col min="16131" max="16131" width="35.28515625" style="1" customWidth="1"/>
    <col min="16132" max="16132" width="10.7109375" style="1" customWidth="1"/>
    <col min="16133" max="16133" width="15.85546875" style="1" customWidth="1"/>
    <col min="16134" max="16134" width="39.85546875" style="1" customWidth="1"/>
    <col min="16135" max="16135" width="22.5703125" style="1" customWidth="1"/>
    <col min="16136" max="16136" width="15.28515625" style="1" customWidth="1"/>
    <col min="16137" max="16137" width="12" style="1" customWidth="1"/>
    <col min="16138" max="16138" width="15.7109375" style="1" customWidth="1"/>
    <col min="16139" max="16139" width="21.140625" style="1" customWidth="1"/>
    <col min="16140" max="16140" width="14.85546875" style="1" customWidth="1"/>
    <col min="16141" max="16149" width="0" style="1" hidden="1" customWidth="1"/>
    <col min="16150" max="16384" width="11.42578125" style="1"/>
  </cols>
  <sheetData>
    <row r="1" spans="1:20" ht="36" customHeight="1" x14ac:dyDescent="0.35">
      <c r="I1" s="122"/>
      <c r="J1" s="123"/>
      <c r="K1" s="123"/>
      <c r="L1" s="3"/>
      <c r="M1" s="3"/>
      <c r="N1" s="3"/>
      <c r="O1" s="3"/>
      <c r="P1" s="3"/>
    </row>
    <row r="2" spans="1:20" ht="34.5" customHeight="1" x14ac:dyDescent="0.4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"/>
      <c r="O2" s="4"/>
      <c r="P2" s="4"/>
      <c r="Q2" s="5"/>
    </row>
    <row r="3" spans="1:20" ht="30.75" customHeight="1" x14ac:dyDescent="0.35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6">
        <f>SUM(E58,E59,E60,E61)</f>
        <v>21360</v>
      </c>
      <c r="O3" s="7"/>
      <c r="P3" s="7"/>
      <c r="Q3" s="7"/>
    </row>
    <row r="4" spans="1:20" ht="30.75" customHeight="1" x14ac:dyDescent="0.35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8"/>
      <c r="O4" s="8"/>
      <c r="P4" s="8"/>
      <c r="Q4" s="9"/>
    </row>
    <row r="5" spans="1:20" ht="30.75" customHeigh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8"/>
      <c r="O5" s="8"/>
      <c r="P5" s="8"/>
      <c r="Q5" s="9"/>
    </row>
    <row r="6" spans="1:20" ht="25.5" customHeight="1" x14ac:dyDescent="0.25">
      <c r="A6" s="10"/>
      <c r="B6" s="10"/>
      <c r="C6" s="10"/>
      <c r="D6" s="10"/>
      <c r="H6" s="10"/>
      <c r="I6" s="10">
        <f ca="1">TODAY()</f>
        <v>43291</v>
      </c>
      <c r="J6" s="10"/>
      <c r="K6" s="10"/>
      <c r="L6" s="10"/>
      <c r="M6" s="10"/>
      <c r="N6" s="10"/>
      <c r="O6" s="10"/>
      <c r="P6" s="10"/>
      <c r="Q6" s="11"/>
    </row>
    <row r="7" spans="1:20" s="14" customFormat="1" ht="63.75" customHeight="1" x14ac:dyDescent="0.25">
      <c r="A7" s="13" t="s">
        <v>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12</v>
      </c>
      <c r="K7" s="13" t="s">
        <v>13</v>
      </c>
      <c r="L7" s="13" t="s">
        <v>14</v>
      </c>
      <c r="M7" s="14" t="s">
        <v>15</v>
      </c>
      <c r="N7" s="15" t="s">
        <v>16</v>
      </c>
      <c r="O7" s="14" t="s">
        <v>17</v>
      </c>
      <c r="P7" s="14" t="s">
        <v>18</v>
      </c>
      <c r="Q7" s="14" t="s">
        <v>19</v>
      </c>
      <c r="R7" s="14" t="s">
        <v>20</v>
      </c>
      <c r="S7" s="14" t="s">
        <v>21</v>
      </c>
      <c r="T7" s="14" t="s">
        <v>22</v>
      </c>
    </row>
    <row r="8" spans="1:20" s="26" customFormat="1" ht="15.75" hidden="1" x14ac:dyDescent="0.25">
      <c r="A8" s="61">
        <v>1</v>
      </c>
      <c r="B8" s="62" t="s">
        <v>23</v>
      </c>
      <c r="C8" s="62" t="s">
        <v>396</v>
      </c>
      <c r="D8" s="63">
        <v>3</v>
      </c>
      <c r="E8" s="64">
        <v>3466.39</v>
      </c>
      <c r="F8" s="65" t="s">
        <v>24</v>
      </c>
      <c r="G8" s="66" t="s">
        <v>380</v>
      </c>
      <c r="H8" s="67">
        <v>41344</v>
      </c>
      <c r="I8" s="66">
        <v>25</v>
      </c>
      <c r="J8" s="67">
        <v>41441</v>
      </c>
      <c r="K8" s="68">
        <v>50571</v>
      </c>
      <c r="L8" s="58" t="str">
        <f t="shared" ref="L8:L39" ca="1" si="0">IF(K8&lt;$I$6,"VENCIDO",IF(K8&lt;(DATE(YEAR($I$6),MONTH($I$6)+3,DAY($I$6))),"POR VENCER","VIGENTE"))</f>
        <v>VIGENTE</v>
      </c>
      <c r="M8" s="23" t="s">
        <v>25</v>
      </c>
      <c r="N8" s="23" t="s">
        <v>26</v>
      </c>
      <c r="O8" s="23"/>
      <c r="P8" s="23">
        <v>432.77</v>
      </c>
      <c r="Q8" s="24" t="s">
        <v>27</v>
      </c>
      <c r="R8" s="25"/>
      <c r="T8" s="73"/>
    </row>
    <row r="9" spans="1:20" s="26" customFormat="1" ht="45.75" hidden="1" customHeight="1" x14ac:dyDescent="0.25">
      <c r="A9" s="61">
        <v>2</v>
      </c>
      <c r="B9" s="69" t="s">
        <v>28</v>
      </c>
      <c r="C9" s="69" t="s">
        <v>29</v>
      </c>
      <c r="D9" s="63">
        <v>10</v>
      </c>
      <c r="E9" s="64">
        <v>6987.34</v>
      </c>
      <c r="F9" s="65" t="s">
        <v>30</v>
      </c>
      <c r="G9" s="66" t="s">
        <v>444</v>
      </c>
      <c r="H9" s="67">
        <v>42970</v>
      </c>
      <c r="I9" s="66">
        <v>5</v>
      </c>
      <c r="J9" s="67">
        <v>42970</v>
      </c>
      <c r="K9" s="68">
        <v>44795</v>
      </c>
      <c r="L9" s="58" t="str">
        <f t="shared" ca="1" si="0"/>
        <v>VIGENTE</v>
      </c>
      <c r="M9" s="23" t="s">
        <v>31</v>
      </c>
      <c r="N9" s="23" t="s">
        <v>32</v>
      </c>
      <c r="O9" s="23"/>
      <c r="P9" s="23">
        <v>419.24</v>
      </c>
      <c r="Q9" s="24" t="s">
        <v>27</v>
      </c>
      <c r="R9" s="25" t="s">
        <v>33</v>
      </c>
      <c r="T9" s="73"/>
    </row>
    <row r="10" spans="1:20" s="26" customFormat="1" ht="47.25" hidden="1" x14ac:dyDescent="0.25">
      <c r="A10" s="61">
        <v>3</v>
      </c>
      <c r="B10" s="70" t="s">
        <v>34</v>
      </c>
      <c r="C10" s="70" t="s">
        <v>35</v>
      </c>
      <c r="D10" s="63">
        <v>1</v>
      </c>
      <c r="E10" s="64">
        <v>17053.09</v>
      </c>
      <c r="F10" s="65" t="s">
        <v>36</v>
      </c>
      <c r="G10" s="66" t="s">
        <v>415</v>
      </c>
      <c r="H10" s="67">
        <v>39202</v>
      </c>
      <c r="I10" s="66">
        <v>15</v>
      </c>
      <c r="J10" s="67">
        <v>39036</v>
      </c>
      <c r="K10" s="67">
        <v>44879</v>
      </c>
      <c r="L10" s="58" t="str">
        <f t="shared" ca="1" si="0"/>
        <v>VIGENTE</v>
      </c>
      <c r="M10" s="23" t="s">
        <v>25</v>
      </c>
      <c r="N10" s="23" t="s">
        <v>37</v>
      </c>
      <c r="O10" s="23" t="s">
        <v>38</v>
      </c>
      <c r="P10" s="23">
        <v>3410.62</v>
      </c>
      <c r="Q10" s="24" t="s">
        <v>27</v>
      </c>
      <c r="R10" s="25"/>
      <c r="T10" s="73"/>
    </row>
    <row r="11" spans="1:20" s="26" customFormat="1" ht="15.75" hidden="1" x14ac:dyDescent="0.25">
      <c r="A11" s="61">
        <v>3</v>
      </c>
      <c r="B11" s="70" t="s">
        <v>34</v>
      </c>
      <c r="C11" s="70" t="s">
        <v>416</v>
      </c>
      <c r="D11" s="63">
        <v>4</v>
      </c>
      <c r="E11" s="64">
        <v>117808.16</v>
      </c>
      <c r="F11" s="65" t="s">
        <v>36</v>
      </c>
      <c r="G11" s="66" t="s">
        <v>415</v>
      </c>
      <c r="H11" s="67">
        <v>39202</v>
      </c>
      <c r="I11" s="66">
        <v>15</v>
      </c>
      <c r="J11" s="67">
        <v>39036</v>
      </c>
      <c r="K11" s="67">
        <v>44879</v>
      </c>
      <c r="L11" s="58" t="str">
        <f t="shared" ca="1" si="0"/>
        <v>VIGENTE</v>
      </c>
      <c r="M11" s="23" t="s">
        <v>25</v>
      </c>
      <c r="N11" s="23" t="s">
        <v>39</v>
      </c>
      <c r="O11" s="23"/>
      <c r="P11" s="23">
        <v>14136.98</v>
      </c>
      <c r="Q11" s="24" t="s">
        <v>27</v>
      </c>
      <c r="R11" s="25"/>
      <c r="T11" s="73"/>
    </row>
    <row r="12" spans="1:20" s="26" customFormat="1" ht="15.75" hidden="1" x14ac:dyDescent="0.25">
      <c r="A12" s="61">
        <v>3</v>
      </c>
      <c r="B12" s="70" t="s">
        <v>34</v>
      </c>
      <c r="C12" s="70" t="s">
        <v>416</v>
      </c>
      <c r="D12" s="63">
        <v>1</v>
      </c>
      <c r="E12" s="64">
        <v>7162.14</v>
      </c>
      <c r="F12" s="65" t="s">
        <v>40</v>
      </c>
      <c r="G12" s="66" t="s">
        <v>435</v>
      </c>
      <c r="H12" s="67">
        <v>42991</v>
      </c>
      <c r="I12" s="66">
        <v>5</v>
      </c>
      <c r="J12" s="67">
        <v>42991</v>
      </c>
      <c r="K12" s="67">
        <f>DATE(YEAR(J12)+I12, MONTH(J12), DAY(J12)-1)</f>
        <v>44816</v>
      </c>
      <c r="L12" s="58" t="str">
        <f t="shared" ca="1" si="0"/>
        <v>VIGENTE</v>
      </c>
      <c r="M12" s="23" t="s">
        <v>31</v>
      </c>
      <c r="N12" s="23" t="s">
        <v>41</v>
      </c>
      <c r="O12" s="23"/>
      <c r="P12" s="23">
        <v>1359.59</v>
      </c>
      <c r="Q12" s="24" t="s">
        <v>27</v>
      </c>
      <c r="R12" s="25"/>
      <c r="T12" s="73"/>
    </row>
    <row r="13" spans="1:20" s="26" customFormat="1" ht="15.75" hidden="1" x14ac:dyDescent="0.25">
      <c r="A13" s="61">
        <v>3</v>
      </c>
      <c r="B13" s="70" t="s">
        <v>34</v>
      </c>
      <c r="C13" s="70" t="s">
        <v>416</v>
      </c>
      <c r="D13" s="63">
        <v>4</v>
      </c>
      <c r="E13" s="64">
        <v>26503.119999999999</v>
      </c>
      <c r="F13" s="65" t="s">
        <v>42</v>
      </c>
      <c r="G13" s="66" t="s">
        <v>435</v>
      </c>
      <c r="H13" s="67">
        <v>42991</v>
      </c>
      <c r="I13" s="66">
        <v>5</v>
      </c>
      <c r="J13" s="67">
        <v>42991</v>
      </c>
      <c r="K13" s="67">
        <f>DATE(YEAR(J13)+I13, MONTH(J13), DAY(J13)-1)</f>
        <v>44816</v>
      </c>
      <c r="L13" s="58" t="str">
        <f t="shared" ca="1" si="0"/>
        <v>VIGENTE</v>
      </c>
      <c r="M13" s="23" t="s">
        <v>31</v>
      </c>
      <c r="N13" s="23" t="s">
        <v>43</v>
      </c>
      <c r="O13" s="23"/>
      <c r="P13" s="28" t="s">
        <v>44</v>
      </c>
      <c r="Q13" s="24" t="s">
        <v>27</v>
      </c>
      <c r="R13" s="25"/>
      <c r="T13" s="73"/>
    </row>
    <row r="14" spans="1:20" s="26" customFormat="1" ht="15.75" hidden="1" x14ac:dyDescent="0.25">
      <c r="A14" s="61">
        <v>3</v>
      </c>
      <c r="B14" s="70" t="s">
        <v>34</v>
      </c>
      <c r="C14" s="70" t="s">
        <v>416</v>
      </c>
      <c r="D14" s="63">
        <v>1</v>
      </c>
      <c r="E14" s="64"/>
      <c r="F14" s="65" t="s">
        <v>45</v>
      </c>
      <c r="G14" s="66" t="s">
        <v>415</v>
      </c>
      <c r="H14" s="67">
        <v>39202</v>
      </c>
      <c r="I14" s="66">
        <v>15</v>
      </c>
      <c r="J14" s="67">
        <v>39036</v>
      </c>
      <c r="K14" s="67">
        <v>44879</v>
      </c>
      <c r="L14" s="58" t="str">
        <f t="shared" ca="1" si="0"/>
        <v>VIGENTE</v>
      </c>
      <c r="M14" s="23" t="s">
        <v>46</v>
      </c>
      <c r="N14" s="23"/>
      <c r="O14" s="23"/>
      <c r="P14" s="23">
        <v>13500</v>
      </c>
      <c r="Q14" s="24"/>
      <c r="R14" s="25"/>
      <c r="T14" s="73" t="s">
        <v>417</v>
      </c>
    </row>
    <row r="15" spans="1:20" s="26" customFormat="1" ht="31.5" hidden="1" x14ac:dyDescent="0.25">
      <c r="A15" s="61">
        <v>4</v>
      </c>
      <c r="B15" s="62" t="s">
        <v>47</v>
      </c>
      <c r="C15" s="62" t="s">
        <v>48</v>
      </c>
      <c r="D15" s="63">
        <v>4</v>
      </c>
      <c r="E15" s="64">
        <v>42239.85</v>
      </c>
      <c r="F15" s="65" t="s">
        <v>49</v>
      </c>
      <c r="G15" s="66" t="s">
        <v>445</v>
      </c>
      <c r="H15" s="67">
        <v>40858</v>
      </c>
      <c r="I15" s="66">
        <v>5</v>
      </c>
      <c r="J15" s="67">
        <v>40710</v>
      </c>
      <c r="K15" s="68">
        <v>42536</v>
      </c>
      <c r="L15" s="58" t="str">
        <f t="shared" ca="1" si="0"/>
        <v>VENCIDO</v>
      </c>
      <c r="M15" s="23" t="s">
        <v>31</v>
      </c>
      <c r="N15" s="23" t="s">
        <v>50</v>
      </c>
      <c r="O15" s="23"/>
      <c r="P15" s="23">
        <v>5068.78</v>
      </c>
      <c r="Q15" s="24" t="s">
        <v>27</v>
      </c>
      <c r="R15" s="25" t="s">
        <v>51</v>
      </c>
      <c r="T15" s="73" t="s">
        <v>446</v>
      </c>
    </row>
    <row r="16" spans="1:20" s="29" customFormat="1" ht="31.5" hidden="1" x14ac:dyDescent="0.25">
      <c r="A16" s="61">
        <v>5</v>
      </c>
      <c r="B16" s="61" t="s">
        <v>52</v>
      </c>
      <c r="C16" s="61" t="s">
        <v>53</v>
      </c>
      <c r="D16" s="63">
        <v>1</v>
      </c>
      <c r="E16" s="64">
        <v>48589.24</v>
      </c>
      <c r="F16" s="65" t="s">
        <v>54</v>
      </c>
      <c r="G16" s="66" t="s">
        <v>383</v>
      </c>
      <c r="H16" s="67">
        <v>39133</v>
      </c>
      <c r="I16" s="66">
        <v>20</v>
      </c>
      <c r="J16" s="67">
        <v>39133</v>
      </c>
      <c r="K16" s="68">
        <v>43880</v>
      </c>
      <c r="L16" s="58" t="str">
        <f t="shared" ca="1" si="0"/>
        <v>VIGENTE</v>
      </c>
      <c r="M16" s="23" t="s">
        <v>25</v>
      </c>
      <c r="N16" s="23" t="s">
        <v>55</v>
      </c>
      <c r="O16" s="23"/>
      <c r="P16" s="23">
        <v>9717.85</v>
      </c>
      <c r="Q16" s="27" t="s">
        <v>27</v>
      </c>
      <c r="R16" s="14"/>
      <c r="T16" s="86"/>
    </row>
    <row r="17" spans="1:20" s="29" customFormat="1" ht="31.5" hidden="1" x14ac:dyDescent="0.25">
      <c r="A17" s="61">
        <v>5</v>
      </c>
      <c r="B17" s="70" t="s">
        <v>52</v>
      </c>
      <c r="C17" s="70" t="s">
        <v>53</v>
      </c>
      <c r="D17" s="63">
        <v>4</v>
      </c>
      <c r="E17" s="64">
        <v>28246.57</v>
      </c>
      <c r="F17" s="65" t="s">
        <v>54</v>
      </c>
      <c r="G17" s="66" t="s">
        <v>384</v>
      </c>
      <c r="H17" s="67">
        <v>39265</v>
      </c>
      <c r="I17" s="66">
        <v>15</v>
      </c>
      <c r="J17" s="67">
        <v>39265</v>
      </c>
      <c r="K17" s="68">
        <f>DATE(YEAR(J17)+I17, MONTH(J17), DAY(J17)-1)</f>
        <v>44743</v>
      </c>
      <c r="L17" s="58" t="str">
        <f t="shared" ca="1" si="0"/>
        <v>VIGENTE</v>
      </c>
      <c r="M17" s="23" t="s">
        <v>25</v>
      </c>
      <c r="N17" s="23" t="s">
        <v>56</v>
      </c>
      <c r="O17" s="23"/>
      <c r="P17" s="23">
        <v>3389.59</v>
      </c>
      <c r="Q17" s="24" t="s">
        <v>27</v>
      </c>
      <c r="R17" s="25"/>
      <c r="T17" s="73"/>
    </row>
    <row r="18" spans="1:20" s="59" customFormat="1" ht="31.5" hidden="1" customHeight="1" x14ac:dyDescent="0.25">
      <c r="A18" s="61"/>
      <c r="B18" s="70" t="s">
        <v>52</v>
      </c>
      <c r="C18" s="70" t="s">
        <v>53</v>
      </c>
      <c r="D18" s="63">
        <v>4</v>
      </c>
      <c r="E18" s="64">
        <v>25608.78</v>
      </c>
      <c r="F18" s="71" t="s">
        <v>381</v>
      </c>
      <c r="G18" s="66" t="s">
        <v>382</v>
      </c>
      <c r="H18" s="67">
        <v>39434</v>
      </c>
      <c r="I18" s="66">
        <v>15</v>
      </c>
      <c r="J18" s="67">
        <v>39434</v>
      </c>
      <c r="K18" s="68">
        <f>DATE(YEAR(J18)+I18, MONTH(J18), DAY(J18)-1)</f>
        <v>44912</v>
      </c>
      <c r="L18" s="58" t="str">
        <f t="shared" ca="1" si="0"/>
        <v>VIGENTE</v>
      </c>
      <c r="M18" s="23"/>
      <c r="N18" s="23"/>
      <c r="O18" s="23"/>
      <c r="P18" s="23"/>
      <c r="Q18" s="24"/>
      <c r="R18" s="25"/>
      <c r="T18" s="73"/>
    </row>
    <row r="19" spans="1:20" s="29" customFormat="1" ht="31.5" hidden="1" x14ac:dyDescent="0.25">
      <c r="A19" s="61">
        <v>6</v>
      </c>
      <c r="B19" s="62" t="s">
        <v>57</v>
      </c>
      <c r="C19" s="62" t="s">
        <v>58</v>
      </c>
      <c r="D19" s="63">
        <v>1</v>
      </c>
      <c r="E19" s="64">
        <v>2320</v>
      </c>
      <c r="F19" s="65" t="s">
        <v>59</v>
      </c>
      <c r="G19" s="66" t="s">
        <v>476</v>
      </c>
      <c r="H19" s="67">
        <v>41477</v>
      </c>
      <c r="I19" s="66">
        <v>5</v>
      </c>
      <c r="J19" s="67">
        <v>41457</v>
      </c>
      <c r="K19" s="68">
        <f t="shared" ref="K19" si="1">DATE(YEAR(J19)+I19, MONTH(J19), DAY(J19)-1)</f>
        <v>43282</v>
      </c>
      <c r="L19" s="58" t="str">
        <f t="shared" ca="1" si="0"/>
        <v>VENCIDO</v>
      </c>
      <c r="M19" s="31" t="s">
        <v>31</v>
      </c>
      <c r="N19" s="32" t="s">
        <v>60</v>
      </c>
      <c r="O19" s="31"/>
      <c r="P19" s="31">
        <v>464</v>
      </c>
      <c r="Q19" s="24" t="s">
        <v>27</v>
      </c>
      <c r="R19" s="14"/>
      <c r="T19" s="73"/>
    </row>
    <row r="20" spans="1:20" s="29" customFormat="1" ht="31.5" hidden="1" x14ac:dyDescent="0.25">
      <c r="A20" s="61">
        <v>7</v>
      </c>
      <c r="B20" s="62" t="s">
        <v>61</v>
      </c>
      <c r="C20" s="62" t="s">
        <v>62</v>
      </c>
      <c r="D20" s="63">
        <v>1</v>
      </c>
      <c r="E20" s="64">
        <v>2320</v>
      </c>
      <c r="F20" s="65" t="s">
        <v>63</v>
      </c>
      <c r="G20" s="66" t="s">
        <v>374</v>
      </c>
      <c r="H20" s="67">
        <v>41684</v>
      </c>
      <c r="I20" s="66">
        <v>5</v>
      </c>
      <c r="J20" s="67">
        <v>41583</v>
      </c>
      <c r="K20" s="68">
        <v>43408</v>
      </c>
      <c r="L20" s="58" t="str">
        <f t="shared" ca="1" si="0"/>
        <v>VIGENTE</v>
      </c>
      <c r="M20" s="23" t="s">
        <v>31</v>
      </c>
      <c r="N20" s="23" t="s">
        <v>60</v>
      </c>
      <c r="O20" s="23" t="s">
        <v>64</v>
      </c>
      <c r="P20" s="23">
        <v>464</v>
      </c>
      <c r="Q20" s="24" t="s">
        <v>27</v>
      </c>
      <c r="R20" s="25"/>
      <c r="T20" s="73"/>
    </row>
    <row r="21" spans="1:20" s="29" customFormat="1" ht="31.5" hidden="1" x14ac:dyDescent="0.25">
      <c r="A21" s="61">
        <v>8</v>
      </c>
      <c r="B21" s="62" t="s">
        <v>65</v>
      </c>
      <c r="C21" s="62" t="s">
        <v>397</v>
      </c>
      <c r="D21" s="63">
        <v>1</v>
      </c>
      <c r="E21" s="64">
        <v>2320</v>
      </c>
      <c r="F21" s="65" t="s">
        <v>66</v>
      </c>
      <c r="G21" s="66" t="s">
        <v>375</v>
      </c>
      <c r="H21" s="67">
        <v>41275</v>
      </c>
      <c r="I21" s="66">
        <v>5</v>
      </c>
      <c r="J21" s="67">
        <v>41275</v>
      </c>
      <c r="K21" s="68">
        <v>43100</v>
      </c>
      <c r="L21" s="58" t="str">
        <f t="shared" ca="1" si="0"/>
        <v>VENCIDO</v>
      </c>
      <c r="M21" s="23" t="s">
        <v>31</v>
      </c>
      <c r="N21" s="23" t="s">
        <v>60</v>
      </c>
      <c r="O21" s="23"/>
      <c r="P21" s="23">
        <v>464</v>
      </c>
      <c r="Q21" s="24" t="s">
        <v>27</v>
      </c>
      <c r="R21" s="25"/>
      <c r="T21" s="73"/>
    </row>
    <row r="22" spans="1:20" s="29" customFormat="1" ht="31.5" hidden="1" x14ac:dyDescent="0.25">
      <c r="A22" s="61">
        <v>9</v>
      </c>
      <c r="B22" s="62" t="s">
        <v>67</v>
      </c>
      <c r="C22" s="62" t="s">
        <v>68</v>
      </c>
      <c r="D22" s="63">
        <v>1</v>
      </c>
      <c r="E22" s="64">
        <v>2227.4499999999998</v>
      </c>
      <c r="F22" s="65" t="s">
        <v>69</v>
      </c>
      <c r="G22" s="66" t="s">
        <v>500</v>
      </c>
      <c r="H22" s="67">
        <v>43076</v>
      </c>
      <c r="I22" s="66">
        <v>5</v>
      </c>
      <c r="J22" s="67">
        <v>43076</v>
      </c>
      <c r="K22" s="68">
        <f t="shared" ref="K22" si="2">DATE(YEAR(J22)+I22, MONTH(J22), DAY(J22)-1)</f>
        <v>44901</v>
      </c>
      <c r="L22" s="58" t="str">
        <f t="shared" ca="1" si="0"/>
        <v>VIGENTE</v>
      </c>
      <c r="M22" s="23" t="s">
        <v>31</v>
      </c>
      <c r="N22" s="23" t="s">
        <v>70</v>
      </c>
      <c r="O22" s="23"/>
      <c r="P22" s="23">
        <v>445.49</v>
      </c>
      <c r="Q22" s="24" t="s">
        <v>27</v>
      </c>
      <c r="R22" s="25"/>
      <c r="T22" s="73"/>
    </row>
    <row r="23" spans="1:20" s="29" customFormat="1" ht="31.5" hidden="1" x14ac:dyDescent="0.25">
      <c r="A23" s="61">
        <v>10</v>
      </c>
      <c r="B23" s="62" t="s">
        <v>71</v>
      </c>
      <c r="C23" s="62" t="s">
        <v>72</v>
      </c>
      <c r="D23" s="63">
        <v>1</v>
      </c>
      <c r="E23" s="64">
        <v>2400</v>
      </c>
      <c r="F23" s="65" t="s">
        <v>73</v>
      </c>
      <c r="G23" s="66" t="s">
        <v>376</v>
      </c>
      <c r="H23" s="67">
        <v>42892</v>
      </c>
      <c r="I23" s="66">
        <v>5</v>
      </c>
      <c r="J23" s="67">
        <v>42892</v>
      </c>
      <c r="K23" s="68">
        <v>44717</v>
      </c>
      <c r="L23" s="58" t="str">
        <f t="shared" ca="1" si="0"/>
        <v>VIGENTE</v>
      </c>
      <c r="M23" s="23" t="s">
        <v>31</v>
      </c>
      <c r="N23" s="23" t="s">
        <v>74</v>
      </c>
      <c r="O23" s="23"/>
      <c r="P23" s="23">
        <v>480</v>
      </c>
      <c r="Q23" s="24" t="s">
        <v>27</v>
      </c>
      <c r="R23" s="25" t="s">
        <v>75</v>
      </c>
      <c r="T23" s="73"/>
    </row>
    <row r="24" spans="1:20" s="29" customFormat="1" ht="31.5" hidden="1" x14ac:dyDescent="0.25">
      <c r="A24" s="72">
        <v>11</v>
      </c>
      <c r="B24" s="70" t="s">
        <v>76</v>
      </c>
      <c r="C24" s="70" t="s">
        <v>77</v>
      </c>
      <c r="D24" s="73">
        <v>1</v>
      </c>
      <c r="E24" s="74">
        <v>5422.39</v>
      </c>
      <c r="F24" s="75" t="s">
        <v>78</v>
      </c>
      <c r="G24" s="76" t="s">
        <v>385</v>
      </c>
      <c r="H24" s="77">
        <v>41354</v>
      </c>
      <c r="I24" s="66">
        <v>25</v>
      </c>
      <c r="J24" s="77">
        <v>41404</v>
      </c>
      <c r="K24" s="68">
        <v>50534</v>
      </c>
      <c r="L24" s="58" t="str">
        <f t="shared" ca="1" si="0"/>
        <v>VIGENTE</v>
      </c>
      <c r="M24" s="23" t="s">
        <v>25</v>
      </c>
      <c r="N24" s="23"/>
      <c r="O24" s="23"/>
      <c r="P24" s="23">
        <v>1084.48</v>
      </c>
      <c r="Q24" s="35"/>
      <c r="T24" s="73"/>
    </row>
    <row r="25" spans="1:20" s="29" customFormat="1" ht="31.5" hidden="1" x14ac:dyDescent="0.25">
      <c r="A25" s="72">
        <v>11</v>
      </c>
      <c r="B25" s="70" t="s">
        <v>76</v>
      </c>
      <c r="C25" s="70" t="s">
        <v>77</v>
      </c>
      <c r="D25" s="73">
        <v>1</v>
      </c>
      <c r="E25" s="74">
        <v>1778.73</v>
      </c>
      <c r="F25" s="75" t="s">
        <v>79</v>
      </c>
      <c r="G25" s="76" t="s">
        <v>385</v>
      </c>
      <c r="H25" s="77">
        <v>41354</v>
      </c>
      <c r="I25" s="66">
        <v>25</v>
      </c>
      <c r="J25" s="77">
        <v>41404</v>
      </c>
      <c r="K25" s="68">
        <v>50534</v>
      </c>
      <c r="L25" s="58" t="str">
        <f t="shared" ca="1" si="0"/>
        <v>VIGENTE</v>
      </c>
      <c r="M25" s="23" t="s">
        <v>25</v>
      </c>
      <c r="N25" s="23"/>
      <c r="O25" s="23"/>
      <c r="P25" s="23">
        <v>271.12</v>
      </c>
      <c r="Q25" s="35"/>
      <c r="T25" s="73"/>
    </row>
    <row r="26" spans="1:20" s="29" customFormat="1" ht="31.5" hidden="1" x14ac:dyDescent="0.25">
      <c r="A26" s="61">
        <v>11</v>
      </c>
      <c r="B26" s="70" t="s">
        <v>76</v>
      </c>
      <c r="C26" s="70" t="s">
        <v>77</v>
      </c>
      <c r="D26" s="63">
        <v>1</v>
      </c>
      <c r="E26" s="64">
        <v>14225</v>
      </c>
      <c r="F26" s="65" t="s">
        <v>80</v>
      </c>
      <c r="G26" s="76" t="s">
        <v>384</v>
      </c>
      <c r="H26" s="67">
        <v>39318</v>
      </c>
      <c r="I26" s="66">
        <v>15</v>
      </c>
      <c r="J26" s="67">
        <v>39318</v>
      </c>
      <c r="K26" s="68">
        <v>44796</v>
      </c>
      <c r="L26" s="58" t="str">
        <f t="shared" ca="1" si="0"/>
        <v>VIGENTE</v>
      </c>
      <c r="M26" s="23" t="s">
        <v>25</v>
      </c>
      <c r="N26" s="23"/>
      <c r="O26" s="23"/>
      <c r="P26" s="23">
        <v>2845</v>
      </c>
      <c r="Q26" s="24" t="s">
        <v>27</v>
      </c>
      <c r="R26" s="25"/>
      <c r="T26" s="73"/>
    </row>
    <row r="27" spans="1:20" s="26" customFormat="1" ht="31.5" hidden="1" x14ac:dyDescent="0.25">
      <c r="A27" s="61">
        <v>11</v>
      </c>
      <c r="B27" s="70" t="s">
        <v>76</v>
      </c>
      <c r="C27" s="70" t="s">
        <v>77</v>
      </c>
      <c r="D27" s="63" t="s">
        <v>81</v>
      </c>
      <c r="E27" s="64">
        <v>5574.49</v>
      </c>
      <c r="F27" s="65" t="s">
        <v>80</v>
      </c>
      <c r="G27" s="76" t="s">
        <v>384</v>
      </c>
      <c r="H27" s="67">
        <v>39318</v>
      </c>
      <c r="I27" s="66">
        <v>15</v>
      </c>
      <c r="J27" s="67">
        <v>39318</v>
      </c>
      <c r="K27" s="68">
        <v>44796</v>
      </c>
      <c r="L27" s="58" t="str">
        <f t="shared" ca="1" si="0"/>
        <v>VIGENTE</v>
      </c>
      <c r="M27" s="23" t="s">
        <v>25</v>
      </c>
      <c r="N27" s="23"/>
      <c r="O27" s="23"/>
      <c r="P27" s="23">
        <v>631.25</v>
      </c>
      <c r="Q27" s="24" t="s">
        <v>27</v>
      </c>
      <c r="R27" s="25"/>
      <c r="T27" s="73"/>
    </row>
    <row r="28" spans="1:20" s="29" customFormat="1" ht="39.75" hidden="1" customHeight="1" x14ac:dyDescent="0.25">
      <c r="A28" s="61">
        <v>11</v>
      </c>
      <c r="B28" s="70" t="s">
        <v>76</v>
      </c>
      <c r="C28" s="70" t="s">
        <v>77</v>
      </c>
      <c r="D28" s="63">
        <v>9</v>
      </c>
      <c r="E28" s="64">
        <v>2952.05</v>
      </c>
      <c r="F28" s="65" t="s">
        <v>82</v>
      </c>
      <c r="G28" s="66" t="s">
        <v>450</v>
      </c>
      <c r="H28" s="67">
        <v>42800</v>
      </c>
      <c r="I28" s="66">
        <v>5</v>
      </c>
      <c r="J28" s="67">
        <v>42800</v>
      </c>
      <c r="K28" s="68">
        <f>DATE(YEAR(J28)+I28, MONTH(J28), DAY(J28)-1)</f>
        <v>44625</v>
      </c>
      <c r="L28" s="58" t="str">
        <f t="shared" ca="1" si="0"/>
        <v>VIGENTE</v>
      </c>
      <c r="M28" s="23" t="s">
        <v>31</v>
      </c>
      <c r="N28" s="23"/>
      <c r="O28" s="36"/>
      <c r="P28" s="37">
        <v>177.12</v>
      </c>
      <c r="Q28" s="24" t="s">
        <v>27</v>
      </c>
      <c r="R28" s="25" t="s">
        <v>83</v>
      </c>
      <c r="T28" s="73"/>
    </row>
    <row r="29" spans="1:20" s="29" customFormat="1" ht="47.25" hidden="1" x14ac:dyDescent="0.25">
      <c r="A29" s="61">
        <v>11</v>
      </c>
      <c r="B29" s="70" t="s">
        <v>76</v>
      </c>
      <c r="C29" s="70" t="s">
        <v>77</v>
      </c>
      <c r="D29" s="63">
        <v>9</v>
      </c>
      <c r="E29" s="64">
        <v>2339.33</v>
      </c>
      <c r="F29" s="65" t="s">
        <v>82</v>
      </c>
      <c r="G29" s="66" t="s">
        <v>447</v>
      </c>
      <c r="H29" s="67">
        <v>40805</v>
      </c>
      <c r="I29" s="66">
        <v>5</v>
      </c>
      <c r="J29" s="67">
        <v>40685</v>
      </c>
      <c r="K29" s="68" t="s">
        <v>448</v>
      </c>
      <c r="L29" s="58" t="str">
        <f t="shared" ca="1" si="0"/>
        <v>VIGENTE</v>
      </c>
      <c r="M29" s="23" t="s">
        <v>31</v>
      </c>
      <c r="N29" s="23" t="s">
        <v>84</v>
      </c>
      <c r="O29" s="23"/>
      <c r="P29" s="23">
        <v>140.36000000000001</v>
      </c>
      <c r="Q29" s="24" t="s">
        <v>27</v>
      </c>
      <c r="R29" s="25" t="s">
        <v>85</v>
      </c>
      <c r="T29" s="73" t="s">
        <v>449</v>
      </c>
    </row>
    <row r="30" spans="1:20" s="29" customFormat="1" ht="47.25" hidden="1" x14ac:dyDescent="0.25">
      <c r="A30" s="61">
        <v>12</v>
      </c>
      <c r="B30" s="70" t="s">
        <v>86</v>
      </c>
      <c r="C30" s="70" t="s">
        <v>398</v>
      </c>
      <c r="D30" s="63">
        <v>4</v>
      </c>
      <c r="E30" s="64">
        <v>106258</v>
      </c>
      <c r="F30" s="65" t="s">
        <v>87</v>
      </c>
      <c r="G30" s="76" t="s">
        <v>386</v>
      </c>
      <c r="H30" s="67">
        <v>39247</v>
      </c>
      <c r="I30" s="66">
        <v>25</v>
      </c>
      <c r="J30" s="67">
        <v>39247</v>
      </c>
      <c r="K30" s="68">
        <v>48378</v>
      </c>
      <c r="L30" s="58" t="str">
        <f t="shared" ca="1" si="0"/>
        <v>VIGENTE</v>
      </c>
      <c r="M30" s="23" t="s">
        <v>25</v>
      </c>
      <c r="N30" s="23" t="s">
        <v>88</v>
      </c>
      <c r="O30" s="23"/>
      <c r="P30" s="23">
        <v>12750.96</v>
      </c>
      <c r="Q30" s="24" t="s">
        <v>27</v>
      </c>
      <c r="R30" s="14"/>
      <c r="T30" s="73"/>
    </row>
    <row r="31" spans="1:20" s="29" customFormat="1" ht="78.75" hidden="1" x14ac:dyDescent="0.25">
      <c r="A31" s="61">
        <v>13</v>
      </c>
      <c r="B31" s="62" t="s">
        <v>90</v>
      </c>
      <c r="C31" s="62" t="s">
        <v>91</v>
      </c>
      <c r="D31" s="63">
        <v>1</v>
      </c>
      <c r="E31" s="64">
        <v>6800</v>
      </c>
      <c r="F31" s="65" t="s">
        <v>92</v>
      </c>
      <c r="G31" s="76" t="s">
        <v>404</v>
      </c>
      <c r="H31" s="67">
        <v>42937</v>
      </c>
      <c r="I31" s="66">
        <v>5</v>
      </c>
      <c r="J31" s="67">
        <v>42937</v>
      </c>
      <c r="K31" s="68">
        <v>44762</v>
      </c>
      <c r="L31" s="58" t="str">
        <f t="shared" ca="1" si="0"/>
        <v>VIGENTE</v>
      </c>
      <c r="M31" s="23" t="s">
        <v>31</v>
      </c>
      <c r="N31" s="23" t="s">
        <v>93</v>
      </c>
      <c r="O31" s="23"/>
      <c r="P31" s="23">
        <v>1360</v>
      </c>
      <c r="Q31" s="24" t="s">
        <v>27</v>
      </c>
      <c r="R31" s="25" t="s">
        <v>94</v>
      </c>
      <c r="T31" s="73"/>
    </row>
    <row r="32" spans="1:20" s="29" customFormat="1" ht="78.75" hidden="1" x14ac:dyDescent="0.25">
      <c r="A32" s="61">
        <v>14</v>
      </c>
      <c r="B32" s="70" t="s">
        <v>95</v>
      </c>
      <c r="C32" s="70" t="s">
        <v>96</v>
      </c>
      <c r="D32" s="63">
        <v>3</v>
      </c>
      <c r="E32" s="64">
        <v>225</v>
      </c>
      <c r="F32" s="65" t="s">
        <v>101</v>
      </c>
      <c r="G32" s="66" t="s">
        <v>451</v>
      </c>
      <c r="H32" s="67">
        <v>42711</v>
      </c>
      <c r="I32" s="66">
        <v>5</v>
      </c>
      <c r="J32" s="67">
        <v>40533</v>
      </c>
      <c r="K32" s="68">
        <v>42358</v>
      </c>
      <c r="L32" s="58" t="str">
        <f t="shared" ca="1" si="0"/>
        <v>VENCIDO</v>
      </c>
      <c r="M32" s="23" t="s">
        <v>31</v>
      </c>
      <c r="N32" s="23" t="s">
        <v>102</v>
      </c>
      <c r="O32" s="23"/>
      <c r="P32" s="23">
        <v>250</v>
      </c>
      <c r="Q32" s="24" t="s">
        <v>27</v>
      </c>
      <c r="R32" s="25" t="s">
        <v>75</v>
      </c>
      <c r="T32" s="73" t="s">
        <v>478</v>
      </c>
    </row>
    <row r="33" spans="1:23" s="29" customFormat="1" ht="55.5" hidden="1" customHeight="1" x14ac:dyDescent="0.25">
      <c r="A33" s="61">
        <v>15</v>
      </c>
      <c r="B33" s="70" t="s">
        <v>103</v>
      </c>
      <c r="C33" s="70" t="s">
        <v>104</v>
      </c>
      <c r="D33" s="63">
        <v>1</v>
      </c>
      <c r="E33" s="64">
        <v>2754.4</v>
      </c>
      <c r="F33" s="65" t="s">
        <v>105</v>
      </c>
      <c r="G33" s="66" t="s">
        <v>395</v>
      </c>
      <c r="H33" s="67">
        <v>42977</v>
      </c>
      <c r="I33" s="66">
        <v>5</v>
      </c>
      <c r="J33" s="67">
        <v>42977</v>
      </c>
      <c r="K33" s="68">
        <v>44802</v>
      </c>
      <c r="L33" s="58" t="str">
        <f t="shared" ca="1" si="0"/>
        <v>VIGENTE</v>
      </c>
      <c r="M33" s="23" t="s">
        <v>31</v>
      </c>
      <c r="N33" s="23"/>
      <c r="O33" s="38"/>
      <c r="P33" s="23"/>
      <c r="Q33" s="24"/>
      <c r="R33" s="25" t="s">
        <v>106</v>
      </c>
      <c r="T33" s="73"/>
    </row>
    <row r="34" spans="1:23" s="29" customFormat="1" ht="15.75" hidden="1" x14ac:dyDescent="0.25">
      <c r="A34" s="61">
        <v>15</v>
      </c>
      <c r="B34" s="70" t="s">
        <v>103</v>
      </c>
      <c r="C34" s="70" t="s">
        <v>104</v>
      </c>
      <c r="D34" s="63">
        <v>5</v>
      </c>
      <c r="E34" s="64">
        <v>3379.92</v>
      </c>
      <c r="F34" s="65" t="s">
        <v>107</v>
      </c>
      <c r="G34" s="66" t="s">
        <v>481</v>
      </c>
      <c r="H34" s="67">
        <v>42429</v>
      </c>
      <c r="I34" s="66">
        <v>20</v>
      </c>
      <c r="J34" s="67">
        <v>39680</v>
      </c>
      <c r="K34" s="68">
        <v>46984</v>
      </c>
      <c r="L34" s="58" t="str">
        <f t="shared" ca="1" si="0"/>
        <v>VIGENTE</v>
      </c>
      <c r="M34" s="23" t="s">
        <v>25</v>
      </c>
      <c r="N34" s="23"/>
      <c r="O34" s="38"/>
      <c r="P34" s="23"/>
      <c r="Q34" s="24"/>
      <c r="R34" s="25"/>
      <c r="T34" s="73"/>
    </row>
    <row r="35" spans="1:23" s="29" customFormat="1" ht="39.75" hidden="1" customHeight="1" x14ac:dyDescent="0.25">
      <c r="A35" s="61">
        <v>15</v>
      </c>
      <c r="B35" s="70" t="s">
        <v>103</v>
      </c>
      <c r="C35" s="70" t="s">
        <v>104</v>
      </c>
      <c r="D35" s="63">
        <v>1</v>
      </c>
      <c r="E35" s="64">
        <v>87839.96</v>
      </c>
      <c r="F35" s="65" t="s">
        <v>108</v>
      </c>
      <c r="G35" s="66" t="s">
        <v>481</v>
      </c>
      <c r="H35" s="67">
        <v>42429</v>
      </c>
      <c r="I35" s="66">
        <v>20</v>
      </c>
      <c r="J35" s="67">
        <v>39680</v>
      </c>
      <c r="K35" s="68">
        <v>46984</v>
      </c>
      <c r="L35" s="58" t="str">
        <f t="shared" ca="1" si="0"/>
        <v>VIGENTE</v>
      </c>
      <c r="M35" s="23" t="s">
        <v>25</v>
      </c>
      <c r="N35" s="23"/>
      <c r="O35" s="38"/>
      <c r="P35" s="38">
        <v>17567.98</v>
      </c>
      <c r="Q35" s="24"/>
      <c r="R35" s="25"/>
      <c r="T35" s="73"/>
    </row>
    <row r="36" spans="1:23" s="29" customFormat="1" ht="15.75" hidden="1" x14ac:dyDescent="0.25">
      <c r="A36" s="61">
        <v>15</v>
      </c>
      <c r="B36" s="70" t="s">
        <v>103</v>
      </c>
      <c r="C36" s="70" t="s">
        <v>104</v>
      </c>
      <c r="D36" s="63">
        <v>1</v>
      </c>
      <c r="E36" s="74">
        <v>7040.04</v>
      </c>
      <c r="F36" s="75" t="s">
        <v>109</v>
      </c>
      <c r="G36" s="66" t="s">
        <v>481</v>
      </c>
      <c r="H36" s="67">
        <v>42429</v>
      </c>
      <c r="I36" s="66">
        <v>20</v>
      </c>
      <c r="J36" s="67">
        <v>39680</v>
      </c>
      <c r="K36" s="68">
        <v>46984</v>
      </c>
      <c r="L36" s="58" t="str">
        <f t="shared" ca="1" si="0"/>
        <v>VIGENTE</v>
      </c>
      <c r="M36" s="23" t="s">
        <v>25</v>
      </c>
      <c r="N36" s="23"/>
      <c r="O36" s="38"/>
      <c r="P36" s="38">
        <v>1408.01</v>
      </c>
      <c r="Q36" s="24"/>
      <c r="R36" s="25"/>
      <c r="T36" s="73"/>
    </row>
    <row r="37" spans="1:23" s="29" customFormat="1" ht="15.75" hidden="1" x14ac:dyDescent="0.25">
      <c r="A37" s="61">
        <v>15</v>
      </c>
      <c r="B37" s="70" t="s">
        <v>103</v>
      </c>
      <c r="C37" s="70" t="s">
        <v>104</v>
      </c>
      <c r="D37" s="63">
        <v>5</v>
      </c>
      <c r="E37" s="64">
        <v>4836.4799999999996</v>
      </c>
      <c r="F37" s="75" t="s">
        <v>109</v>
      </c>
      <c r="G37" s="66" t="s">
        <v>481</v>
      </c>
      <c r="H37" s="67">
        <v>42429</v>
      </c>
      <c r="I37" s="66">
        <v>25</v>
      </c>
      <c r="J37" s="67">
        <v>39680</v>
      </c>
      <c r="K37" s="68">
        <v>46984</v>
      </c>
      <c r="L37" s="58" t="str">
        <f t="shared" ca="1" si="0"/>
        <v>VIGENTE</v>
      </c>
      <c r="M37" s="23" t="s">
        <v>25</v>
      </c>
      <c r="N37" s="23"/>
      <c r="O37" s="38"/>
      <c r="P37" s="38">
        <v>290.19</v>
      </c>
      <c r="Q37" s="24"/>
      <c r="R37" s="25"/>
      <c r="T37" s="73"/>
    </row>
    <row r="38" spans="1:23" s="29" customFormat="1" ht="15.75" hidden="1" x14ac:dyDescent="0.25">
      <c r="A38" s="61">
        <v>15</v>
      </c>
      <c r="B38" s="70" t="s">
        <v>103</v>
      </c>
      <c r="C38" s="70" t="s">
        <v>104</v>
      </c>
      <c r="D38" s="63">
        <v>9</v>
      </c>
      <c r="E38" s="64">
        <v>23590.799999999999</v>
      </c>
      <c r="F38" s="75" t="s">
        <v>109</v>
      </c>
      <c r="G38" s="66" t="s">
        <v>481</v>
      </c>
      <c r="H38" s="67">
        <v>42429</v>
      </c>
      <c r="I38" s="66">
        <v>25</v>
      </c>
      <c r="J38" s="67">
        <v>39680</v>
      </c>
      <c r="K38" s="68">
        <v>46984</v>
      </c>
      <c r="L38" s="58" t="str">
        <f t="shared" ca="1" si="0"/>
        <v>VIGENTE</v>
      </c>
      <c r="M38" s="23" t="s">
        <v>25</v>
      </c>
      <c r="N38" s="23"/>
      <c r="O38" s="38"/>
      <c r="P38" s="38">
        <v>1415.45</v>
      </c>
      <c r="Q38" s="24"/>
      <c r="R38" s="25"/>
      <c r="T38" s="73"/>
    </row>
    <row r="39" spans="1:23" s="29" customFormat="1" ht="15.75" hidden="1" x14ac:dyDescent="0.25">
      <c r="A39" s="61">
        <v>15</v>
      </c>
      <c r="B39" s="70" t="s">
        <v>103</v>
      </c>
      <c r="C39" s="70" t="s">
        <v>104</v>
      </c>
      <c r="D39" s="63">
        <v>1</v>
      </c>
      <c r="E39" s="64">
        <v>12212.27</v>
      </c>
      <c r="F39" s="65" t="s">
        <v>79</v>
      </c>
      <c r="G39" s="66" t="s">
        <v>482</v>
      </c>
      <c r="H39" s="67">
        <v>42429</v>
      </c>
      <c r="I39" s="66">
        <v>25</v>
      </c>
      <c r="J39" s="67">
        <v>39680</v>
      </c>
      <c r="K39" s="68">
        <v>46984</v>
      </c>
      <c r="L39" s="58" t="str">
        <f t="shared" ca="1" si="0"/>
        <v>VIGENTE</v>
      </c>
      <c r="M39" s="23" t="s">
        <v>25</v>
      </c>
      <c r="N39" s="23"/>
      <c r="O39" s="23"/>
      <c r="P39" s="23">
        <v>4795.8</v>
      </c>
      <c r="Q39" s="24"/>
      <c r="R39" s="25"/>
      <c r="T39" s="73"/>
    </row>
    <row r="40" spans="1:23" s="29" customFormat="1" ht="47.25" hidden="1" x14ac:dyDescent="0.25">
      <c r="A40" s="61">
        <v>16</v>
      </c>
      <c r="B40" s="70" t="s">
        <v>110</v>
      </c>
      <c r="C40" s="70" t="s">
        <v>111</v>
      </c>
      <c r="D40" s="63">
        <v>1</v>
      </c>
      <c r="E40" s="64">
        <v>1600</v>
      </c>
      <c r="F40" s="65" t="s">
        <v>112</v>
      </c>
      <c r="G40" s="66" t="s">
        <v>481</v>
      </c>
      <c r="H40" s="67">
        <v>42429</v>
      </c>
      <c r="I40" s="66">
        <v>25</v>
      </c>
      <c r="J40" s="67">
        <v>39680</v>
      </c>
      <c r="K40" s="68">
        <f>DATE(YEAR(J40)+I40, MONTH(J40), DAY(J40)-1)</f>
        <v>48810</v>
      </c>
      <c r="L40" s="58" t="str">
        <f t="shared" ref="L40:L71" ca="1" si="3">IF(K40&lt;$I$6,"VENCIDO",IF(K40&lt;(DATE(YEAR($I$6),MONTH($I$6)+3,DAY($I$6))),"POR VENCER","VIGENTE"))</f>
        <v>VIGENTE</v>
      </c>
      <c r="M40" s="23" t="s">
        <v>31</v>
      </c>
      <c r="N40" s="23" t="s">
        <v>113</v>
      </c>
      <c r="O40" s="23"/>
      <c r="P40" s="23">
        <v>620</v>
      </c>
      <c r="Q40" s="24" t="s">
        <v>27</v>
      </c>
      <c r="R40" s="25" t="s">
        <v>114</v>
      </c>
      <c r="T40" s="73" t="s">
        <v>452</v>
      </c>
    </row>
    <row r="41" spans="1:23" s="29" customFormat="1" ht="47.25" hidden="1" x14ac:dyDescent="0.25">
      <c r="A41" s="61">
        <v>16</v>
      </c>
      <c r="B41" s="70" t="s">
        <v>110</v>
      </c>
      <c r="C41" s="70" t="s">
        <v>111</v>
      </c>
      <c r="D41" s="63">
        <v>1</v>
      </c>
      <c r="E41" s="64">
        <v>600</v>
      </c>
      <c r="F41" s="65" t="s">
        <v>112</v>
      </c>
      <c r="G41" s="66" t="s">
        <v>481</v>
      </c>
      <c r="H41" s="67">
        <v>42429</v>
      </c>
      <c r="I41" s="66">
        <v>25</v>
      </c>
      <c r="J41" s="67">
        <v>39680</v>
      </c>
      <c r="K41" s="68">
        <f>DATE(YEAR(J41)+I41, MONTH(J41), DAY(J41)-1)</f>
        <v>48810</v>
      </c>
      <c r="L41" s="58" t="str">
        <f t="shared" ca="1" si="3"/>
        <v>VIGENTE</v>
      </c>
      <c r="M41" s="23" t="s">
        <v>31</v>
      </c>
      <c r="N41" s="23" t="s">
        <v>115</v>
      </c>
      <c r="O41" s="23"/>
      <c r="P41" s="23"/>
      <c r="Q41" s="24" t="s">
        <v>27</v>
      </c>
      <c r="R41" s="25" t="s">
        <v>114</v>
      </c>
      <c r="T41" s="73"/>
    </row>
    <row r="42" spans="1:23" s="29" customFormat="1" ht="63" hidden="1" customHeight="1" x14ac:dyDescent="0.25">
      <c r="A42" s="61">
        <v>17</v>
      </c>
      <c r="B42" s="62" t="s">
        <v>116</v>
      </c>
      <c r="C42" s="62" t="s">
        <v>117</v>
      </c>
      <c r="D42" s="63">
        <v>1</v>
      </c>
      <c r="E42" s="64">
        <v>400</v>
      </c>
      <c r="F42" s="65" t="s">
        <v>118</v>
      </c>
      <c r="G42" s="66" t="s">
        <v>453</v>
      </c>
      <c r="H42" s="67">
        <v>42958</v>
      </c>
      <c r="I42" s="66">
        <v>2</v>
      </c>
      <c r="J42" s="67">
        <v>42958</v>
      </c>
      <c r="K42" s="68">
        <v>43687</v>
      </c>
      <c r="L42" s="58" t="str">
        <f t="shared" ca="1" si="3"/>
        <v>VIGENTE</v>
      </c>
      <c r="M42" s="23" t="s">
        <v>31</v>
      </c>
      <c r="N42" s="23" t="s">
        <v>119</v>
      </c>
      <c r="O42" s="23"/>
      <c r="P42" s="23">
        <v>80</v>
      </c>
      <c r="Q42" s="24" t="s">
        <v>27</v>
      </c>
      <c r="R42" s="25" t="s">
        <v>120</v>
      </c>
      <c r="T42" s="73"/>
    </row>
    <row r="43" spans="1:23" s="29" customFormat="1" ht="47.25" hidden="1" x14ac:dyDescent="0.25">
      <c r="A43" s="61">
        <v>18</v>
      </c>
      <c r="B43" s="70" t="s">
        <v>121</v>
      </c>
      <c r="C43" s="70" t="s">
        <v>399</v>
      </c>
      <c r="D43" s="63">
        <v>1</v>
      </c>
      <c r="E43" s="64">
        <v>800</v>
      </c>
      <c r="F43" s="65" t="s">
        <v>122</v>
      </c>
      <c r="G43" s="66" t="s">
        <v>123</v>
      </c>
      <c r="H43" s="67">
        <v>43012</v>
      </c>
      <c r="I43" s="66">
        <v>2</v>
      </c>
      <c r="J43" s="67">
        <v>42989</v>
      </c>
      <c r="K43" s="68">
        <v>43718</v>
      </c>
      <c r="L43" s="58" t="str">
        <f t="shared" ca="1" si="3"/>
        <v>VIGENTE</v>
      </c>
      <c r="M43" s="23" t="s">
        <v>31</v>
      </c>
      <c r="N43" s="23" t="s">
        <v>124</v>
      </c>
      <c r="O43" s="23"/>
      <c r="P43" s="23"/>
      <c r="Q43" s="24" t="s">
        <v>27</v>
      </c>
      <c r="R43" s="25"/>
      <c r="T43" s="73"/>
      <c r="U43" s="121" t="s">
        <v>377</v>
      </c>
      <c r="V43" s="121"/>
      <c r="W43" s="121"/>
    </row>
    <row r="44" spans="1:23" s="29" customFormat="1" ht="78.75" hidden="1" x14ac:dyDescent="0.25">
      <c r="A44" s="61">
        <v>19</v>
      </c>
      <c r="B44" s="70" t="s">
        <v>125</v>
      </c>
      <c r="C44" s="70" t="s">
        <v>126</v>
      </c>
      <c r="D44" s="63">
        <v>1</v>
      </c>
      <c r="E44" s="64">
        <v>1645.6</v>
      </c>
      <c r="F44" s="65" t="s">
        <v>127</v>
      </c>
      <c r="G44" s="66" t="s">
        <v>454</v>
      </c>
      <c r="H44" s="67">
        <v>42341</v>
      </c>
      <c r="I44" s="66" t="s">
        <v>455</v>
      </c>
      <c r="J44" s="67">
        <v>40463</v>
      </c>
      <c r="K44" s="68">
        <v>42288</v>
      </c>
      <c r="L44" s="58" t="str">
        <f t="shared" ca="1" si="3"/>
        <v>VENCIDO</v>
      </c>
      <c r="M44" s="23" t="s">
        <v>31</v>
      </c>
      <c r="N44" s="23" t="s">
        <v>128</v>
      </c>
      <c r="O44" s="23"/>
      <c r="P44" s="23"/>
      <c r="Q44" s="24" t="s">
        <v>27</v>
      </c>
      <c r="R44" s="25" t="s">
        <v>75</v>
      </c>
      <c r="T44" s="73" t="s">
        <v>499</v>
      </c>
    </row>
    <row r="45" spans="1:23" s="29" customFormat="1" ht="47.25" hidden="1" x14ac:dyDescent="0.25">
      <c r="A45" s="61">
        <v>20</v>
      </c>
      <c r="B45" s="62" t="s">
        <v>129</v>
      </c>
      <c r="C45" s="62" t="s">
        <v>130</v>
      </c>
      <c r="D45" s="63">
        <v>1</v>
      </c>
      <c r="E45" s="64">
        <v>3354.8</v>
      </c>
      <c r="F45" s="65" t="s">
        <v>118</v>
      </c>
      <c r="G45" s="66" t="s">
        <v>456</v>
      </c>
      <c r="H45" s="67">
        <v>42460</v>
      </c>
      <c r="I45" s="66">
        <v>5</v>
      </c>
      <c r="J45" s="67">
        <v>42378</v>
      </c>
      <c r="K45" s="68">
        <v>44204</v>
      </c>
      <c r="L45" s="58" t="str">
        <f t="shared" ca="1" si="3"/>
        <v>VIGENTE</v>
      </c>
      <c r="M45" s="23" t="s">
        <v>31</v>
      </c>
      <c r="N45" s="23" t="s">
        <v>131</v>
      </c>
      <c r="O45" s="23"/>
      <c r="P45" s="23">
        <v>670.96</v>
      </c>
      <c r="Q45" s="24" t="s">
        <v>27</v>
      </c>
      <c r="R45" s="25" t="s">
        <v>114</v>
      </c>
      <c r="T45" s="73" t="s">
        <v>498</v>
      </c>
    </row>
    <row r="46" spans="1:23" s="29" customFormat="1" ht="31.5" hidden="1" x14ac:dyDescent="0.25">
      <c r="A46" s="61">
        <v>21</v>
      </c>
      <c r="B46" s="62" t="s">
        <v>132</v>
      </c>
      <c r="C46" s="70" t="s">
        <v>133</v>
      </c>
      <c r="D46" s="63">
        <v>4</v>
      </c>
      <c r="E46" s="64">
        <v>16123.73</v>
      </c>
      <c r="F46" s="65" t="s">
        <v>134</v>
      </c>
      <c r="G46" s="66" t="s">
        <v>419</v>
      </c>
      <c r="H46" s="67">
        <v>41190</v>
      </c>
      <c r="I46" s="66">
        <v>20</v>
      </c>
      <c r="J46" s="67">
        <v>40973</v>
      </c>
      <c r="K46" s="68">
        <v>48277</v>
      </c>
      <c r="L46" s="58" t="str">
        <f t="shared" ca="1" si="3"/>
        <v>VIGENTE</v>
      </c>
      <c r="M46" s="31" t="s">
        <v>25</v>
      </c>
      <c r="N46" s="32" t="s">
        <v>135</v>
      </c>
      <c r="O46" s="31"/>
      <c r="P46" s="31">
        <v>1934.85</v>
      </c>
      <c r="Q46" s="24" t="s">
        <v>27</v>
      </c>
      <c r="R46" s="14"/>
      <c r="T46" s="73"/>
    </row>
    <row r="47" spans="1:23" s="29" customFormat="1" ht="31.5" hidden="1" x14ac:dyDescent="0.25">
      <c r="A47" s="61">
        <v>22</v>
      </c>
      <c r="B47" s="70" t="s">
        <v>136</v>
      </c>
      <c r="C47" s="80" t="s">
        <v>137</v>
      </c>
      <c r="D47" s="63">
        <v>9</v>
      </c>
      <c r="E47" s="64">
        <v>2000</v>
      </c>
      <c r="F47" s="65" t="s">
        <v>138</v>
      </c>
      <c r="G47" s="66" t="s">
        <v>378</v>
      </c>
      <c r="H47" s="78">
        <v>39428</v>
      </c>
      <c r="I47" s="63">
        <v>5</v>
      </c>
      <c r="J47" s="78">
        <v>43081</v>
      </c>
      <c r="K47" s="68">
        <v>44906</v>
      </c>
      <c r="L47" s="58" t="str">
        <f t="shared" ca="1" si="3"/>
        <v>VIGENTE</v>
      </c>
      <c r="M47" s="31" t="s">
        <v>31</v>
      </c>
      <c r="N47" s="31" t="s">
        <v>115</v>
      </c>
      <c r="O47" s="31"/>
      <c r="P47" s="31">
        <v>120</v>
      </c>
      <c r="Q47" s="24" t="s">
        <v>27</v>
      </c>
      <c r="R47" s="14"/>
      <c r="T47" s="73"/>
    </row>
    <row r="48" spans="1:23" s="29" customFormat="1" ht="47.25" hidden="1" x14ac:dyDescent="0.25">
      <c r="A48" s="61">
        <v>22</v>
      </c>
      <c r="B48" s="70" t="s">
        <v>136</v>
      </c>
      <c r="C48" s="80" t="s">
        <v>139</v>
      </c>
      <c r="D48" s="63">
        <v>10</v>
      </c>
      <c r="E48" s="64">
        <v>956.35</v>
      </c>
      <c r="F48" s="65" t="s">
        <v>140</v>
      </c>
      <c r="G48" s="66" t="s">
        <v>387</v>
      </c>
      <c r="H48" s="67">
        <v>40735</v>
      </c>
      <c r="I48" s="66">
        <v>10</v>
      </c>
      <c r="J48" s="67">
        <v>40444</v>
      </c>
      <c r="K48" s="68">
        <v>44096</v>
      </c>
      <c r="L48" s="58" t="str">
        <f t="shared" ca="1" si="3"/>
        <v>VIGENTE</v>
      </c>
      <c r="M48" s="31" t="s">
        <v>25</v>
      </c>
      <c r="N48" s="31" t="s">
        <v>141</v>
      </c>
      <c r="O48" s="31"/>
      <c r="P48" s="31">
        <v>57.38</v>
      </c>
      <c r="Q48" s="24" t="s">
        <v>27</v>
      </c>
      <c r="R48" s="14"/>
      <c r="T48" s="73"/>
    </row>
    <row r="49" spans="1:20" s="29" customFormat="1" ht="63" hidden="1" x14ac:dyDescent="0.25">
      <c r="A49" s="61">
        <v>23</v>
      </c>
      <c r="B49" s="70" t="s">
        <v>142</v>
      </c>
      <c r="C49" s="70" t="s">
        <v>458</v>
      </c>
      <c r="D49" s="63">
        <v>1</v>
      </c>
      <c r="E49" s="64">
        <v>21.31</v>
      </c>
      <c r="F49" s="65" t="s">
        <v>143</v>
      </c>
      <c r="G49" s="66" t="s">
        <v>457</v>
      </c>
      <c r="H49" s="67">
        <v>42766</v>
      </c>
      <c r="I49" s="66">
        <v>3</v>
      </c>
      <c r="J49" s="67">
        <v>42919</v>
      </c>
      <c r="K49" s="68">
        <f>DATE(YEAR(J49)+I49, MONTH(J49), DAY(J49)-1)</f>
        <v>44014</v>
      </c>
      <c r="L49" s="58" t="str">
        <f t="shared" ca="1" si="3"/>
        <v>VIGENTE</v>
      </c>
      <c r="M49" s="23" t="s">
        <v>31</v>
      </c>
      <c r="N49" s="23"/>
      <c r="O49" s="23" t="s">
        <v>144</v>
      </c>
      <c r="P49" s="23" t="s">
        <v>145</v>
      </c>
      <c r="Q49" s="27" t="s">
        <v>27</v>
      </c>
      <c r="R49" s="25"/>
      <c r="S49" s="29" t="s">
        <v>146</v>
      </c>
      <c r="T49" s="73"/>
    </row>
    <row r="50" spans="1:20" s="29" customFormat="1" ht="31.5" hidden="1" x14ac:dyDescent="0.25">
      <c r="A50" s="61">
        <v>24</v>
      </c>
      <c r="B50" s="62" t="s">
        <v>147</v>
      </c>
      <c r="C50" s="62" t="s">
        <v>400</v>
      </c>
      <c r="D50" s="63">
        <v>1</v>
      </c>
      <c r="E50" s="64">
        <v>140807.95000000001</v>
      </c>
      <c r="F50" s="65" t="s">
        <v>148</v>
      </c>
      <c r="G50" s="66" t="s">
        <v>388</v>
      </c>
      <c r="H50" s="67">
        <v>39288</v>
      </c>
      <c r="I50" s="66">
        <v>15</v>
      </c>
      <c r="J50" s="67">
        <v>39288</v>
      </c>
      <c r="K50" s="68">
        <v>44036</v>
      </c>
      <c r="L50" s="58" t="str">
        <f t="shared" ca="1" si="3"/>
        <v>VIGENTE</v>
      </c>
      <c r="M50" s="23" t="s">
        <v>25</v>
      </c>
      <c r="N50" s="23" t="s">
        <v>149</v>
      </c>
      <c r="O50" s="23"/>
      <c r="P50" s="23">
        <v>28161.59</v>
      </c>
      <c r="Q50" s="24" t="s">
        <v>27</v>
      </c>
      <c r="R50" s="25"/>
      <c r="T50" s="73"/>
    </row>
    <row r="51" spans="1:20" s="29" customFormat="1" ht="80.25" hidden="1" customHeight="1" x14ac:dyDescent="0.25">
      <c r="A51" s="61">
        <v>25</v>
      </c>
      <c r="B51" s="69" t="s">
        <v>150</v>
      </c>
      <c r="C51" s="69" t="s">
        <v>151</v>
      </c>
      <c r="D51" s="63">
        <v>1</v>
      </c>
      <c r="E51" s="64">
        <v>11479.86</v>
      </c>
      <c r="F51" s="65" t="s">
        <v>152</v>
      </c>
      <c r="G51" s="66" t="s">
        <v>447</v>
      </c>
      <c r="H51" s="67">
        <v>42958</v>
      </c>
      <c r="I51" s="66">
        <v>5</v>
      </c>
      <c r="J51" s="67">
        <v>42958</v>
      </c>
      <c r="K51" s="68">
        <v>44783</v>
      </c>
      <c r="L51" s="58" t="str">
        <f t="shared" ca="1" si="3"/>
        <v>VIGENTE</v>
      </c>
      <c r="M51" s="23" t="s">
        <v>31</v>
      </c>
      <c r="N51" s="23" t="s">
        <v>153</v>
      </c>
      <c r="O51" s="23"/>
      <c r="P51" s="23">
        <v>2295.9699999999998</v>
      </c>
      <c r="Q51" s="24" t="s">
        <v>27</v>
      </c>
      <c r="R51" s="25" t="s">
        <v>154</v>
      </c>
      <c r="S51" s="29" t="s">
        <v>155</v>
      </c>
      <c r="T51" s="73"/>
    </row>
    <row r="52" spans="1:20" s="29" customFormat="1" ht="78.75" hidden="1" x14ac:dyDescent="0.25">
      <c r="A52" s="61">
        <v>26</v>
      </c>
      <c r="B52" s="70" t="s">
        <v>156</v>
      </c>
      <c r="C52" s="70" t="s">
        <v>157</v>
      </c>
      <c r="D52" s="63">
        <v>4</v>
      </c>
      <c r="E52" s="64">
        <v>30769.3</v>
      </c>
      <c r="F52" s="65" t="s">
        <v>158</v>
      </c>
      <c r="G52" s="66" t="s">
        <v>385</v>
      </c>
      <c r="H52" s="67">
        <v>41773</v>
      </c>
      <c r="I52" s="66">
        <v>25</v>
      </c>
      <c r="J52" s="67">
        <v>41243</v>
      </c>
      <c r="K52" s="68">
        <v>50373</v>
      </c>
      <c r="L52" s="58" t="str">
        <f t="shared" ca="1" si="3"/>
        <v>VIGENTE</v>
      </c>
      <c r="M52" s="31" t="s">
        <v>25</v>
      </c>
      <c r="N52" s="31" t="s">
        <v>159</v>
      </c>
      <c r="O52" s="39"/>
      <c r="P52" s="39"/>
      <c r="Q52" s="24"/>
      <c r="R52" s="14" t="s">
        <v>27</v>
      </c>
      <c r="S52" s="26"/>
      <c r="T52" s="73"/>
    </row>
    <row r="53" spans="1:20" s="29" customFormat="1" ht="70.5" hidden="1" customHeight="1" x14ac:dyDescent="0.25">
      <c r="A53" s="61">
        <v>27</v>
      </c>
      <c r="B53" s="70" t="s">
        <v>160</v>
      </c>
      <c r="C53" s="70" t="s">
        <v>459</v>
      </c>
      <c r="D53" s="63" t="s">
        <v>81</v>
      </c>
      <c r="E53" s="64">
        <v>5072.78</v>
      </c>
      <c r="F53" s="65" t="s">
        <v>161</v>
      </c>
      <c r="G53" s="66" t="s">
        <v>460</v>
      </c>
      <c r="H53" s="67">
        <v>43049</v>
      </c>
      <c r="I53" s="66">
        <v>5</v>
      </c>
      <c r="J53" s="67">
        <v>43049</v>
      </c>
      <c r="K53" s="68">
        <f>DATE(YEAR(J53)+I53, MONTH(J53), DAY(J53)-1)</f>
        <v>44874</v>
      </c>
      <c r="L53" s="58" t="str">
        <f t="shared" ca="1" si="3"/>
        <v>VIGENTE</v>
      </c>
      <c r="M53" s="23" t="s">
        <v>31</v>
      </c>
      <c r="N53" s="23" t="s">
        <v>162</v>
      </c>
      <c r="O53" s="23"/>
      <c r="P53" s="23">
        <v>1014.56</v>
      </c>
      <c r="Q53" s="24" t="s">
        <v>27</v>
      </c>
      <c r="R53" s="25" t="s">
        <v>154</v>
      </c>
      <c r="T53" s="73"/>
    </row>
    <row r="54" spans="1:20" s="26" customFormat="1" ht="57" hidden="1" customHeight="1" x14ac:dyDescent="0.25">
      <c r="A54" s="61">
        <v>28</v>
      </c>
      <c r="B54" s="62" t="s">
        <v>163</v>
      </c>
      <c r="C54" s="62" t="s">
        <v>401</v>
      </c>
      <c r="D54" s="63">
        <v>1</v>
      </c>
      <c r="E54" s="64">
        <v>40746.69</v>
      </c>
      <c r="F54" s="65" t="s">
        <v>164</v>
      </c>
      <c r="G54" s="66" t="s">
        <v>379</v>
      </c>
      <c r="H54" s="67">
        <v>41297</v>
      </c>
      <c r="I54" s="66">
        <v>5</v>
      </c>
      <c r="J54" s="67">
        <v>41199</v>
      </c>
      <c r="K54" s="68">
        <f>DATE(YEAR(J54)+I54, MONTH(J54), DAY(J54)-1)</f>
        <v>43024</v>
      </c>
      <c r="L54" s="58" t="str">
        <f t="shared" ca="1" si="3"/>
        <v>VENCIDO</v>
      </c>
      <c r="M54" s="23" t="s">
        <v>31</v>
      </c>
      <c r="N54" s="23" t="s">
        <v>165</v>
      </c>
      <c r="O54" s="23"/>
      <c r="P54" s="23">
        <v>8149.34</v>
      </c>
      <c r="Q54" s="24" t="s">
        <v>27</v>
      </c>
      <c r="R54" s="25"/>
      <c r="S54" s="29"/>
      <c r="T54" s="73" t="s">
        <v>497</v>
      </c>
    </row>
    <row r="55" spans="1:20" s="29" customFormat="1" ht="58.5" hidden="1" customHeight="1" x14ac:dyDescent="0.25">
      <c r="A55" s="61">
        <v>29</v>
      </c>
      <c r="B55" s="62" t="s">
        <v>166</v>
      </c>
      <c r="C55" s="62" t="s">
        <v>462</v>
      </c>
      <c r="D55" s="63">
        <v>1</v>
      </c>
      <c r="E55" s="64">
        <v>12000</v>
      </c>
      <c r="F55" s="65" t="s">
        <v>167</v>
      </c>
      <c r="G55" s="66" t="s">
        <v>461</v>
      </c>
      <c r="H55" s="67">
        <v>41232</v>
      </c>
      <c r="I55" s="66">
        <v>5</v>
      </c>
      <c r="J55" s="67">
        <v>41095</v>
      </c>
      <c r="K55" s="68">
        <v>42920</v>
      </c>
      <c r="L55" s="58" t="str">
        <f t="shared" ca="1" si="3"/>
        <v>VENCIDO</v>
      </c>
      <c r="M55" s="23" t="s">
        <v>31</v>
      </c>
      <c r="N55" s="23" t="s">
        <v>168</v>
      </c>
      <c r="O55" s="23"/>
      <c r="P55" s="23">
        <v>2400</v>
      </c>
      <c r="Q55" s="24" t="s">
        <v>27</v>
      </c>
      <c r="R55" s="25"/>
      <c r="T55" s="73" t="s">
        <v>495</v>
      </c>
    </row>
    <row r="56" spans="1:20" s="29" customFormat="1" ht="31.5" hidden="1" x14ac:dyDescent="0.25">
      <c r="A56" s="61">
        <v>30</v>
      </c>
      <c r="B56" s="70" t="s">
        <v>169</v>
      </c>
      <c r="C56" s="70" t="s">
        <v>170</v>
      </c>
      <c r="D56" s="63">
        <v>1</v>
      </c>
      <c r="E56" s="64">
        <v>32747.5</v>
      </c>
      <c r="F56" s="65" t="s">
        <v>171</v>
      </c>
      <c r="G56" s="66" t="s">
        <v>389</v>
      </c>
      <c r="H56" s="67">
        <v>42356</v>
      </c>
      <c r="I56" s="66">
        <v>25</v>
      </c>
      <c r="J56" s="67">
        <v>39452</v>
      </c>
      <c r="K56" s="68">
        <v>48583</v>
      </c>
      <c r="L56" s="58" t="str">
        <f t="shared" ca="1" si="3"/>
        <v>VIGENTE</v>
      </c>
      <c r="M56" s="23" t="s">
        <v>25</v>
      </c>
      <c r="N56" s="23" t="s">
        <v>172</v>
      </c>
      <c r="O56" s="23"/>
      <c r="P56" s="23">
        <v>6549.5</v>
      </c>
      <c r="Q56" s="24" t="s">
        <v>27</v>
      </c>
      <c r="R56" s="25"/>
      <c r="T56" s="73"/>
    </row>
    <row r="57" spans="1:20" s="29" customFormat="1" ht="60" hidden="1" customHeight="1" x14ac:dyDescent="0.25">
      <c r="A57" s="61">
        <v>31</v>
      </c>
      <c r="B57" s="70" t="s">
        <v>169</v>
      </c>
      <c r="C57" s="70" t="s">
        <v>170</v>
      </c>
      <c r="D57" s="63">
        <v>1</v>
      </c>
      <c r="E57" s="64">
        <v>3848.09</v>
      </c>
      <c r="F57" s="65" t="s">
        <v>171</v>
      </c>
      <c r="G57" s="66" t="s">
        <v>483</v>
      </c>
      <c r="H57" s="67">
        <v>41785</v>
      </c>
      <c r="I57" s="66">
        <v>5</v>
      </c>
      <c r="J57" s="67">
        <v>41786</v>
      </c>
      <c r="K57" s="68">
        <f t="shared" ref="K57" si="4">DATE(YEAR(J57)+I57, MONTH(J57), DAY(J57)-1)</f>
        <v>43611</v>
      </c>
      <c r="L57" s="58" t="str">
        <f t="shared" ca="1" si="3"/>
        <v>VIGENTE</v>
      </c>
      <c r="M57" s="23" t="s">
        <v>31</v>
      </c>
      <c r="N57" s="23" t="s">
        <v>173</v>
      </c>
      <c r="O57" s="23" t="s">
        <v>174</v>
      </c>
      <c r="P57" s="23">
        <v>5772.14</v>
      </c>
      <c r="Q57" s="24" t="s">
        <v>27</v>
      </c>
      <c r="R57" s="25"/>
      <c r="T57" s="73"/>
    </row>
    <row r="58" spans="1:20" s="29" customFormat="1" ht="66.75" hidden="1" customHeight="1" x14ac:dyDescent="0.25">
      <c r="A58" s="61">
        <v>32</v>
      </c>
      <c r="B58" s="62" t="s">
        <v>175</v>
      </c>
      <c r="C58" s="62" t="s">
        <v>176</v>
      </c>
      <c r="D58" s="81">
        <v>1</v>
      </c>
      <c r="E58" s="64">
        <v>8940</v>
      </c>
      <c r="F58" s="65" t="s">
        <v>177</v>
      </c>
      <c r="G58" s="66" t="s">
        <v>386</v>
      </c>
      <c r="H58" s="67">
        <v>41103</v>
      </c>
      <c r="I58" s="66">
        <v>5</v>
      </c>
      <c r="J58" s="67">
        <v>41148</v>
      </c>
      <c r="K58" s="68">
        <f>DATE(YEAR(J58)+I58, MONTH(J58), DAY(J58)-1)</f>
        <v>42973</v>
      </c>
      <c r="L58" s="58" t="str">
        <f t="shared" ca="1" si="3"/>
        <v>VENCIDO</v>
      </c>
      <c r="M58" s="23" t="s">
        <v>31</v>
      </c>
      <c r="N58" s="23" t="s">
        <v>178</v>
      </c>
      <c r="O58" s="23"/>
      <c r="P58" s="23">
        <v>1788</v>
      </c>
      <c r="Q58" s="24" t="s">
        <v>27</v>
      </c>
      <c r="R58" s="25"/>
      <c r="T58" s="73" t="s">
        <v>421</v>
      </c>
    </row>
    <row r="59" spans="1:20" s="29" customFormat="1" ht="67.5" hidden="1" customHeight="1" x14ac:dyDescent="0.25">
      <c r="A59" s="61">
        <v>32</v>
      </c>
      <c r="B59" s="62" t="s">
        <v>175</v>
      </c>
      <c r="C59" s="62" t="s">
        <v>176</v>
      </c>
      <c r="D59" s="81">
        <v>5</v>
      </c>
      <c r="E59" s="64">
        <v>8125</v>
      </c>
      <c r="F59" s="65" t="s">
        <v>179</v>
      </c>
      <c r="G59" s="66" t="s">
        <v>386</v>
      </c>
      <c r="H59" s="67">
        <v>41103</v>
      </c>
      <c r="I59" s="66">
        <v>5</v>
      </c>
      <c r="J59" s="67">
        <v>41148</v>
      </c>
      <c r="K59" s="68">
        <f>DATE(YEAR(J59)+I59, MONTH(J59), DAY(J59)-1)</f>
        <v>42973</v>
      </c>
      <c r="L59" s="58" t="str">
        <f t="shared" ca="1" si="3"/>
        <v>VENCIDO</v>
      </c>
      <c r="M59" s="23" t="s">
        <v>31</v>
      </c>
      <c r="N59" s="23" t="s">
        <v>180</v>
      </c>
      <c r="O59" s="23"/>
      <c r="P59" s="23">
        <v>487.5</v>
      </c>
      <c r="Q59" s="24" t="s">
        <v>27</v>
      </c>
      <c r="R59" s="25"/>
      <c r="T59" s="73" t="s">
        <v>421</v>
      </c>
    </row>
    <row r="60" spans="1:20" s="29" customFormat="1" ht="74.25" hidden="1" customHeight="1" x14ac:dyDescent="0.25">
      <c r="A60" s="61">
        <v>32</v>
      </c>
      <c r="B60" s="62" t="s">
        <v>175</v>
      </c>
      <c r="C60" s="62" t="s">
        <v>176</v>
      </c>
      <c r="D60" s="81" t="s">
        <v>181</v>
      </c>
      <c r="E60" s="64">
        <v>2260</v>
      </c>
      <c r="F60" s="65" t="s">
        <v>182</v>
      </c>
      <c r="G60" s="66" t="s">
        <v>386</v>
      </c>
      <c r="H60" s="67">
        <v>41103</v>
      </c>
      <c r="I60" s="66">
        <v>5</v>
      </c>
      <c r="J60" s="67">
        <v>41148</v>
      </c>
      <c r="K60" s="68">
        <f>DATE(YEAR(J60)+I60, MONTH(J60), DAY(J60)-1)</f>
        <v>42973</v>
      </c>
      <c r="L60" s="58" t="str">
        <f t="shared" ca="1" si="3"/>
        <v>VENCIDO</v>
      </c>
      <c r="M60" s="23" t="s">
        <v>31</v>
      </c>
      <c r="N60" s="23" t="s">
        <v>183</v>
      </c>
      <c r="O60" s="23"/>
      <c r="P60" s="23">
        <v>135.6</v>
      </c>
      <c r="Q60" s="24" t="s">
        <v>27</v>
      </c>
      <c r="R60" s="25"/>
      <c r="T60" s="73" t="s">
        <v>421</v>
      </c>
    </row>
    <row r="61" spans="1:20" s="29" customFormat="1" ht="31.5" hidden="1" x14ac:dyDescent="0.25">
      <c r="A61" s="61">
        <v>32</v>
      </c>
      <c r="B61" s="62" t="s">
        <v>175</v>
      </c>
      <c r="C61" s="62" t="s">
        <v>176</v>
      </c>
      <c r="D61" s="81" t="s">
        <v>184</v>
      </c>
      <c r="E61" s="64">
        <v>2035</v>
      </c>
      <c r="F61" s="65" t="s">
        <v>182</v>
      </c>
      <c r="G61" s="66" t="s">
        <v>386</v>
      </c>
      <c r="H61" s="67">
        <v>41103</v>
      </c>
      <c r="I61" s="66">
        <v>5</v>
      </c>
      <c r="J61" s="67">
        <v>41148</v>
      </c>
      <c r="K61" s="68">
        <f>DATE(YEAR(J61)+I61, MONTH(J61), DAY(J61)-1)</f>
        <v>42973</v>
      </c>
      <c r="L61" s="58" t="str">
        <f t="shared" ca="1" si="3"/>
        <v>VENCIDO</v>
      </c>
      <c r="M61" s="23" t="s">
        <v>31</v>
      </c>
      <c r="N61" s="23" t="s">
        <v>185</v>
      </c>
      <c r="O61" s="23"/>
      <c r="P61" s="23">
        <v>122.1</v>
      </c>
      <c r="Q61" s="24" t="s">
        <v>27</v>
      </c>
      <c r="R61" s="25"/>
      <c r="T61" s="73" t="s">
        <v>421</v>
      </c>
    </row>
    <row r="62" spans="1:20" s="29" customFormat="1" ht="47.25" x14ac:dyDescent="0.25">
      <c r="A62" s="61">
        <v>32</v>
      </c>
      <c r="B62" s="70" t="s">
        <v>186</v>
      </c>
      <c r="C62" s="70" t="s">
        <v>187</v>
      </c>
      <c r="D62" s="63">
        <v>1</v>
      </c>
      <c r="E62" s="64">
        <v>7175.33</v>
      </c>
      <c r="F62" s="65" t="s">
        <v>188</v>
      </c>
      <c r="G62" s="66" t="s">
        <v>418</v>
      </c>
      <c r="H62" s="67">
        <v>41215</v>
      </c>
      <c r="I62" s="66">
        <v>25</v>
      </c>
      <c r="J62" s="67">
        <v>41242</v>
      </c>
      <c r="K62" s="67">
        <f>DATE(YEAR(J62)+I62, MONTH(J62), DAY(J62)-1)</f>
        <v>50372</v>
      </c>
      <c r="L62" s="58" t="str">
        <f t="shared" ca="1" si="3"/>
        <v>VIGENTE</v>
      </c>
      <c r="M62" s="22" t="str">
        <f ca="1">IF(L62&lt;$A$6,"VENCIDO",IF(L62&lt;(DATE(YEAR($A$6),MONTH($A$6)+3,DAY($A$6))),"POR VENCER","VIGENTE"))</f>
        <v>VIGENTE</v>
      </c>
      <c r="N62" s="40" t="s">
        <v>189</v>
      </c>
      <c r="O62" s="31"/>
      <c r="P62" s="31">
        <v>1435.07</v>
      </c>
      <c r="Q62" s="24" t="s">
        <v>27</v>
      </c>
      <c r="R62" s="14"/>
      <c r="T62" s="73"/>
    </row>
    <row r="63" spans="1:20" s="29" customFormat="1" ht="31.5" hidden="1" x14ac:dyDescent="0.25">
      <c r="A63" s="61">
        <v>33</v>
      </c>
      <c r="B63" s="62" t="s">
        <v>190</v>
      </c>
      <c r="C63" s="62" t="s">
        <v>191</v>
      </c>
      <c r="D63" s="63">
        <v>9</v>
      </c>
      <c r="E63" s="64">
        <v>45000</v>
      </c>
      <c r="F63" s="65" t="s">
        <v>192</v>
      </c>
      <c r="G63" s="66" t="s">
        <v>484</v>
      </c>
      <c r="H63" s="67">
        <v>41263</v>
      </c>
      <c r="I63" s="66">
        <v>10</v>
      </c>
      <c r="J63" s="67">
        <v>41114</v>
      </c>
      <c r="K63" s="68">
        <f t="shared" ref="K63:K65" si="5">DATE(YEAR(J63)+I63, MONTH(J63), DAY(J63)-1)</f>
        <v>44765</v>
      </c>
      <c r="L63" s="58" t="str">
        <f t="shared" ca="1" si="3"/>
        <v>VIGENTE</v>
      </c>
      <c r="M63" s="23" t="s">
        <v>25</v>
      </c>
      <c r="N63" s="23" t="s">
        <v>193</v>
      </c>
      <c r="O63" s="23"/>
      <c r="P63" s="23">
        <v>2700</v>
      </c>
      <c r="Q63" s="24" t="s">
        <v>27</v>
      </c>
      <c r="R63" s="25"/>
      <c r="T63" s="73"/>
    </row>
    <row r="64" spans="1:20" s="29" customFormat="1" ht="57.75" hidden="1" customHeight="1" x14ac:dyDescent="0.25">
      <c r="A64" s="61">
        <v>33</v>
      </c>
      <c r="B64" s="62" t="s">
        <v>194</v>
      </c>
      <c r="C64" s="62" t="s">
        <v>195</v>
      </c>
      <c r="D64" s="63">
        <v>3</v>
      </c>
      <c r="E64" s="64">
        <v>22687.09</v>
      </c>
      <c r="F64" s="65" t="s">
        <v>196</v>
      </c>
      <c r="G64" s="66" t="s">
        <v>485</v>
      </c>
      <c r="H64" s="67">
        <v>42108</v>
      </c>
      <c r="I64" s="66">
        <v>5</v>
      </c>
      <c r="J64" s="67">
        <v>42281</v>
      </c>
      <c r="K64" s="68">
        <f t="shared" si="5"/>
        <v>44107</v>
      </c>
      <c r="L64" s="58" t="str">
        <f t="shared" ca="1" si="3"/>
        <v>VIGENTE</v>
      </c>
      <c r="M64" s="23" t="s">
        <v>31</v>
      </c>
      <c r="N64" s="23" t="s">
        <v>197</v>
      </c>
      <c r="O64" s="23"/>
      <c r="P64" s="23">
        <v>2722.45</v>
      </c>
      <c r="Q64" s="24" t="s">
        <v>27</v>
      </c>
      <c r="R64" s="25"/>
      <c r="T64" s="73"/>
    </row>
    <row r="65" spans="1:23" s="29" customFormat="1" ht="52.5" hidden="1" customHeight="1" x14ac:dyDescent="0.25">
      <c r="A65" s="61">
        <v>34</v>
      </c>
      <c r="B65" s="62" t="s">
        <v>198</v>
      </c>
      <c r="C65" s="62" t="s">
        <v>199</v>
      </c>
      <c r="D65" s="63">
        <v>1</v>
      </c>
      <c r="E65" s="64">
        <v>27.87</v>
      </c>
      <c r="F65" s="65" t="s">
        <v>200</v>
      </c>
      <c r="G65" s="66" t="s">
        <v>486</v>
      </c>
      <c r="H65" s="67">
        <v>41596</v>
      </c>
      <c r="I65" s="66">
        <v>5</v>
      </c>
      <c r="J65" s="67">
        <v>41557</v>
      </c>
      <c r="K65" s="68">
        <f t="shared" si="5"/>
        <v>43382</v>
      </c>
      <c r="L65" s="58" t="str">
        <f t="shared" ca="1" si="3"/>
        <v>POR VENCER</v>
      </c>
      <c r="M65" s="23" t="s">
        <v>31</v>
      </c>
      <c r="N65" s="23" t="s">
        <v>201</v>
      </c>
      <c r="O65" s="23"/>
      <c r="P65" s="23">
        <v>75</v>
      </c>
      <c r="Q65" s="24" t="s">
        <v>27</v>
      </c>
      <c r="R65" s="25"/>
      <c r="T65" s="73"/>
    </row>
    <row r="66" spans="1:23" s="29" customFormat="1" ht="46.5" hidden="1" customHeight="1" x14ac:dyDescent="0.25">
      <c r="A66" s="61">
        <v>36</v>
      </c>
      <c r="B66" s="62" t="s">
        <v>202</v>
      </c>
      <c r="C66" s="62" t="s">
        <v>203</v>
      </c>
      <c r="D66" s="63" t="s">
        <v>204</v>
      </c>
      <c r="E66" s="64">
        <v>1117981.48</v>
      </c>
      <c r="F66" s="65" t="s">
        <v>205</v>
      </c>
      <c r="G66" s="66" t="s">
        <v>385</v>
      </c>
      <c r="H66" s="67">
        <v>40934</v>
      </c>
      <c r="I66" s="66">
        <v>5</v>
      </c>
      <c r="J66" s="67">
        <v>40923</v>
      </c>
      <c r="K66" s="68">
        <v>42749</v>
      </c>
      <c r="L66" s="58" t="str">
        <f t="shared" ca="1" si="3"/>
        <v>VENCIDO</v>
      </c>
      <c r="M66" s="23" t="s">
        <v>31</v>
      </c>
      <c r="N66" s="23" t="s">
        <v>206</v>
      </c>
      <c r="O66" s="41"/>
      <c r="P66" s="41" t="s">
        <v>207</v>
      </c>
      <c r="Q66" s="24" t="s">
        <v>27</v>
      </c>
      <c r="R66" s="25"/>
      <c r="T66" s="73" t="s">
        <v>463</v>
      </c>
    </row>
    <row r="67" spans="1:23" s="29" customFormat="1" ht="47.25" hidden="1" customHeight="1" x14ac:dyDescent="0.25">
      <c r="A67" s="61">
        <v>38</v>
      </c>
      <c r="B67" s="70" t="s">
        <v>211</v>
      </c>
      <c r="C67" s="70" t="s">
        <v>402</v>
      </c>
      <c r="D67" s="63">
        <v>1</v>
      </c>
      <c r="E67" s="64">
        <v>60</v>
      </c>
      <c r="F67" s="65" t="s">
        <v>212</v>
      </c>
      <c r="G67" s="66" t="s">
        <v>468</v>
      </c>
      <c r="H67" s="67">
        <v>40967</v>
      </c>
      <c r="I67" s="66">
        <v>5</v>
      </c>
      <c r="J67" s="67">
        <v>40905</v>
      </c>
      <c r="K67" s="68">
        <v>42731</v>
      </c>
      <c r="L67" s="58" t="str">
        <f t="shared" ca="1" si="3"/>
        <v>VENCIDO</v>
      </c>
      <c r="M67" s="23" t="s">
        <v>31</v>
      </c>
      <c r="N67" s="23" t="s">
        <v>201</v>
      </c>
      <c r="O67" s="23"/>
      <c r="P67" s="23">
        <v>75</v>
      </c>
      <c r="Q67" s="24" t="s">
        <v>27</v>
      </c>
      <c r="R67" s="25" t="s">
        <v>213</v>
      </c>
      <c r="T67" s="73" t="s">
        <v>469</v>
      </c>
      <c r="W67" s="17"/>
    </row>
    <row r="68" spans="1:23" s="29" customFormat="1" ht="31.5" hidden="1" x14ac:dyDescent="0.25">
      <c r="A68" s="61">
        <v>38</v>
      </c>
      <c r="B68" s="70" t="s">
        <v>211</v>
      </c>
      <c r="C68" s="70" t="s">
        <v>402</v>
      </c>
      <c r="D68" s="63">
        <v>7</v>
      </c>
      <c r="E68" s="64">
        <v>85195.45</v>
      </c>
      <c r="F68" s="65" t="s">
        <v>167</v>
      </c>
      <c r="G68" s="66" t="s">
        <v>390</v>
      </c>
      <c r="H68" s="67">
        <v>39079</v>
      </c>
      <c r="I68" s="66">
        <v>15</v>
      </c>
      <c r="J68" s="78">
        <v>39079</v>
      </c>
      <c r="K68" s="68">
        <f t="shared" ref="K68:K69" si="6">DATE(YEAR(J68)+I68, MONTH(J68), DAY(J68)-1)</f>
        <v>44557</v>
      </c>
      <c r="L68" s="58" t="str">
        <f t="shared" ca="1" si="3"/>
        <v>VIGENTE</v>
      </c>
      <c r="M68" s="23" t="s">
        <v>25</v>
      </c>
      <c r="N68" s="23" t="s">
        <v>214</v>
      </c>
      <c r="O68" s="23"/>
      <c r="P68" s="23">
        <v>5111.7299999999996</v>
      </c>
      <c r="Q68" s="24" t="s">
        <v>27</v>
      </c>
      <c r="R68" s="25"/>
      <c r="T68" s="73"/>
      <c r="W68" s="17"/>
    </row>
    <row r="69" spans="1:23" s="29" customFormat="1" ht="51" hidden="1" x14ac:dyDescent="0.25">
      <c r="A69" s="61">
        <v>39</v>
      </c>
      <c r="B69" s="70" t="s">
        <v>215</v>
      </c>
      <c r="C69" s="70" t="s">
        <v>216</v>
      </c>
      <c r="D69" s="63">
        <v>3</v>
      </c>
      <c r="E69" s="64" t="s">
        <v>217</v>
      </c>
      <c r="F69" s="65" t="s">
        <v>218</v>
      </c>
      <c r="G69" s="82" t="s">
        <v>470</v>
      </c>
      <c r="H69" s="67">
        <v>41121</v>
      </c>
      <c r="I69" s="66">
        <v>3</v>
      </c>
      <c r="J69" s="67">
        <v>41121</v>
      </c>
      <c r="K69" s="68">
        <f t="shared" si="6"/>
        <v>42215</v>
      </c>
      <c r="L69" s="58" t="str">
        <f t="shared" ca="1" si="3"/>
        <v>VENCIDO</v>
      </c>
      <c r="M69" s="23" t="s">
        <v>31</v>
      </c>
      <c r="N69" s="23"/>
      <c r="O69" s="23" t="s">
        <v>219</v>
      </c>
      <c r="P69" s="23"/>
      <c r="Q69" s="24" t="s">
        <v>27</v>
      </c>
      <c r="R69" s="25"/>
      <c r="T69" s="73" t="s">
        <v>471</v>
      </c>
      <c r="W69" s="17"/>
    </row>
    <row r="70" spans="1:23" s="29" customFormat="1" ht="67.5" hidden="1" customHeight="1" x14ac:dyDescent="0.25">
      <c r="A70" s="61">
        <v>40</v>
      </c>
      <c r="B70" s="62" t="s">
        <v>220</v>
      </c>
      <c r="C70" s="62" t="s">
        <v>221</v>
      </c>
      <c r="D70" s="63">
        <v>9</v>
      </c>
      <c r="E70" s="64">
        <v>38810.57</v>
      </c>
      <c r="F70" s="65" t="s">
        <v>222</v>
      </c>
      <c r="G70" s="66" t="s">
        <v>422</v>
      </c>
      <c r="H70" s="67">
        <v>42766</v>
      </c>
      <c r="I70" s="66">
        <v>10</v>
      </c>
      <c r="J70" s="67">
        <v>42935</v>
      </c>
      <c r="K70" s="68">
        <v>46586</v>
      </c>
      <c r="L70" s="58" t="str">
        <f t="shared" ca="1" si="3"/>
        <v>VIGENTE</v>
      </c>
      <c r="M70" s="23" t="s">
        <v>31</v>
      </c>
      <c r="N70" s="23" t="s">
        <v>223</v>
      </c>
      <c r="O70" s="23"/>
      <c r="P70" s="23">
        <v>2328.63</v>
      </c>
      <c r="Q70" s="24" t="s">
        <v>27</v>
      </c>
      <c r="R70" s="25" t="s">
        <v>224</v>
      </c>
      <c r="T70" s="73"/>
      <c r="W70" s="17"/>
    </row>
    <row r="71" spans="1:23" s="29" customFormat="1" ht="31.5" hidden="1" x14ac:dyDescent="0.25">
      <c r="A71" s="61">
        <v>41</v>
      </c>
      <c r="B71" s="70" t="s">
        <v>225</v>
      </c>
      <c r="C71" s="70" t="s">
        <v>226</v>
      </c>
      <c r="D71" s="63">
        <v>1</v>
      </c>
      <c r="E71" s="64" t="s">
        <v>227</v>
      </c>
      <c r="F71" s="65" t="s">
        <v>228</v>
      </c>
      <c r="G71" s="66" t="s">
        <v>391</v>
      </c>
      <c r="H71" s="67">
        <v>41101</v>
      </c>
      <c r="I71" s="66">
        <v>25</v>
      </c>
      <c r="J71" s="67">
        <v>41359</v>
      </c>
      <c r="K71" s="68">
        <v>50489</v>
      </c>
      <c r="L71" s="58" t="str">
        <f t="shared" ca="1" si="3"/>
        <v>VIGENTE</v>
      </c>
      <c r="M71" s="23" t="s">
        <v>25</v>
      </c>
      <c r="N71" s="23" t="s">
        <v>229</v>
      </c>
      <c r="O71" s="23" t="s">
        <v>230</v>
      </c>
      <c r="P71" s="23">
        <v>69634.36</v>
      </c>
      <c r="Q71" s="24" t="s">
        <v>27</v>
      </c>
      <c r="R71" s="25"/>
      <c r="T71" s="73"/>
      <c r="W71" s="34"/>
    </row>
    <row r="72" spans="1:23" s="29" customFormat="1" ht="31.5" hidden="1" x14ac:dyDescent="0.25">
      <c r="A72" s="61">
        <v>41</v>
      </c>
      <c r="B72" s="70" t="s">
        <v>225</v>
      </c>
      <c r="C72" s="70" t="s">
        <v>226</v>
      </c>
      <c r="D72" s="63">
        <v>1</v>
      </c>
      <c r="E72" s="64"/>
      <c r="F72" s="65" t="s">
        <v>79</v>
      </c>
      <c r="G72" s="66" t="s">
        <v>391</v>
      </c>
      <c r="H72" s="67">
        <v>41101</v>
      </c>
      <c r="I72" s="66">
        <v>25</v>
      </c>
      <c r="J72" s="67">
        <v>41359</v>
      </c>
      <c r="K72" s="68">
        <v>50489</v>
      </c>
      <c r="L72" s="58" t="str">
        <f t="shared" ref="L72:L103" ca="1" si="7">IF(K72&lt;$I$6,"VENCIDO",IF(K72&lt;(DATE(YEAR($I$6),MONTH($I$6)+3,DAY($I$6))),"POR VENCER","VIGENTE"))</f>
        <v>VIGENTE</v>
      </c>
      <c r="M72" s="23" t="s">
        <v>25</v>
      </c>
      <c r="N72" s="23"/>
      <c r="O72" s="38"/>
      <c r="P72" s="23">
        <v>17408.59</v>
      </c>
      <c r="Q72" s="24"/>
      <c r="R72" s="25"/>
      <c r="T72" s="73"/>
    </row>
    <row r="73" spans="1:23" s="29" customFormat="1" ht="63" hidden="1" customHeight="1" x14ac:dyDescent="0.25">
      <c r="A73" s="61">
        <v>42</v>
      </c>
      <c r="B73" s="62" t="s">
        <v>231</v>
      </c>
      <c r="C73" s="62" t="s">
        <v>232</v>
      </c>
      <c r="D73" s="63">
        <v>3</v>
      </c>
      <c r="E73" s="64">
        <v>15013.6</v>
      </c>
      <c r="F73" s="65" t="s">
        <v>233</v>
      </c>
      <c r="G73" s="66" t="s">
        <v>423</v>
      </c>
      <c r="H73" s="67">
        <v>41935</v>
      </c>
      <c r="I73" s="66">
        <v>5</v>
      </c>
      <c r="J73" s="67">
        <v>41779</v>
      </c>
      <c r="K73" s="68">
        <f>DATE(YEAR(J73)+I73, MONTH(J73), DAY(J73)-1)</f>
        <v>43604</v>
      </c>
      <c r="L73" s="58" t="str">
        <f t="shared" ca="1" si="7"/>
        <v>VIGENTE</v>
      </c>
      <c r="M73" s="23" t="s">
        <v>31</v>
      </c>
      <c r="N73" s="23" t="s">
        <v>234</v>
      </c>
      <c r="O73" s="23"/>
      <c r="P73" s="23">
        <v>1801.63</v>
      </c>
      <c r="Q73" s="42"/>
      <c r="R73" s="25" t="s">
        <v>27</v>
      </c>
      <c r="T73" s="73" t="s">
        <v>424</v>
      </c>
    </row>
    <row r="74" spans="1:23" s="29" customFormat="1" ht="47.25" hidden="1" x14ac:dyDescent="0.25">
      <c r="A74" s="61">
        <v>43</v>
      </c>
      <c r="B74" s="62" t="s">
        <v>235</v>
      </c>
      <c r="C74" s="62" t="s">
        <v>236</v>
      </c>
      <c r="D74" s="63">
        <v>6</v>
      </c>
      <c r="E74" s="64">
        <v>88206.82</v>
      </c>
      <c r="F74" s="65" t="s">
        <v>237</v>
      </c>
      <c r="G74" s="66" t="s">
        <v>392</v>
      </c>
      <c r="H74" s="67">
        <v>42180</v>
      </c>
      <c r="I74" s="66">
        <v>25</v>
      </c>
      <c r="J74" s="67">
        <v>41256</v>
      </c>
      <c r="K74" s="68">
        <f>DATE(YEAR(J74)+I74, MONTH(J74), DAY(J74)-1)</f>
        <v>50386</v>
      </c>
      <c r="L74" s="58" t="str">
        <f t="shared" ca="1" si="7"/>
        <v>VIGENTE</v>
      </c>
      <c r="M74" s="23" t="s">
        <v>25</v>
      </c>
      <c r="N74" s="23" t="s">
        <v>238</v>
      </c>
      <c r="O74" s="23" t="s">
        <v>239</v>
      </c>
      <c r="P74" s="23">
        <v>5292.41</v>
      </c>
      <c r="Q74" s="24"/>
      <c r="R74" s="25" t="s">
        <v>27</v>
      </c>
      <c r="T74" s="73" t="s">
        <v>393</v>
      </c>
    </row>
    <row r="75" spans="1:23" s="29" customFormat="1" ht="31.5" x14ac:dyDescent="0.25">
      <c r="A75" s="61">
        <v>44</v>
      </c>
      <c r="B75" s="62" t="s">
        <v>240</v>
      </c>
      <c r="C75" s="62" t="s">
        <v>241</v>
      </c>
      <c r="D75" s="63">
        <v>1</v>
      </c>
      <c r="E75" s="64">
        <v>3621.66</v>
      </c>
      <c r="F75" s="65" t="s">
        <v>242</v>
      </c>
      <c r="G75" s="66" t="s">
        <v>394</v>
      </c>
      <c r="H75" s="67">
        <v>41060</v>
      </c>
      <c r="I75" s="66">
        <v>20</v>
      </c>
      <c r="J75" s="67">
        <v>41027</v>
      </c>
      <c r="K75" s="68">
        <v>48331</v>
      </c>
      <c r="L75" s="58" t="str">
        <f t="shared" ca="1" si="7"/>
        <v>VIGENTE</v>
      </c>
      <c r="M75" s="23" t="s">
        <v>25</v>
      </c>
      <c r="N75" s="23" t="s">
        <v>243</v>
      </c>
      <c r="O75" s="23"/>
      <c r="P75" s="23">
        <v>1629.75</v>
      </c>
      <c r="Q75" s="27" t="s">
        <v>27</v>
      </c>
      <c r="R75" s="25"/>
      <c r="T75" s="86"/>
    </row>
    <row r="76" spans="1:23" s="29" customFormat="1" ht="67.5" hidden="1" customHeight="1" x14ac:dyDescent="0.25">
      <c r="A76" s="61">
        <v>44</v>
      </c>
      <c r="B76" s="62" t="s">
        <v>240</v>
      </c>
      <c r="C76" s="62" t="s">
        <v>244</v>
      </c>
      <c r="D76" s="63">
        <v>1</v>
      </c>
      <c r="E76" s="64">
        <v>800</v>
      </c>
      <c r="F76" s="65" t="s">
        <v>245</v>
      </c>
      <c r="G76" s="66" t="s">
        <v>425</v>
      </c>
      <c r="H76" s="67">
        <v>41505</v>
      </c>
      <c r="I76" s="66">
        <v>5</v>
      </c>
      <c r="J76" s="67">
        <v>41591</v>
      </c>
      <c r="K76" s="68">
        <v>43416</v>
      </c>
      <c r="L76" s="58" t="str">
        <f t="shared" ca="1" si="7"/>
        <v>VIGENTE</v>
      </c>
      <c r="M76" s="23" t="s">
        <v>31</v>
      </c>
      <c r="N76" s="23"/>
      <c r="O76" s="23" t="s">
        <v>246</v>
      </c>
      <c r="P76" s="23">
        <v>160</v>
      </c>
      <c r="Q76" s="27" t="s">
        <v>27</v>
      </c>
      <c r="R76" s="25"/>
      <c r="T76" s="86" t="s">
        <v>426</v>
      </c>
    </row>
    <row r="77" spans="1:23" s="29" customFormat="1" ht="47.25" hidden="1" x14ac:dyDescent="0.25">
      <c r="A77" s="61">
        <v>44</v>
      </c>
      <c r="B77" s="70" t="s">
        <v>240</v>
      </c>
      <c r="C77" s="62" t="s">
        <v>244</v>
      </c>
      <c r="D77" s="63">
        <v>1</v>
      </c>
      <c r="E77" s="64">
        <v>775.45</v>
      </c>
      <c r="F77" s="65" t="s">
        <v>247</v>
      </c>
      <c r="G77" s="66" t="s">
        <v>427</v>
      </c>
      <c r="H77" s="67">
        <v>42034</v>
      </c>
      <c r="I77" s="66">
        <v>3</v>
      </c>
      <c r="J77" s="67">
        <v>42104</v>
      </c>
      <c r="K77" s="68">
        <v>43199</v>
      </c>
      <c r="L77" s="58" t="str">
        <f t="shared" ca="1" si="7"/>
        <v>VENCIDO</v>
      </c>
      <c r="M77" s="23" t="s">
        <v>31</v>
      </c>
      <c r="N77" s="23"/>
      <c r="O77" s="38"/>
      <c r="P77" s="38">
        <v>155.09</v>
      </c>
      <c r="Q77" s="24" t="s">
        <v>27</v>
      </c>
      <c r="R77" s="25"/>
      <c r="T77" s="86" t="s">
        <v>428</v>
      </c>
    </row>
    <row r="78" spans="1:23" s="29" customFormat="1" ht="31.5" hidden="1" x14ac:dyDescent="0.25">
      <c r="A78" s="61">
        <v>45</v>
      </c>
      <c r="B78" s="62" t="s">
        <v>248</v>
      </c>
      <c r="C78" s="62" t="s">
        <v>249</v>
      </c>
      <c r="D78" s="63">
        <v>6</v>
      </c>
      <c r="E78" s="64">
        <v>20000</v>
      </c>
      <c r="F78" s="65" t="s">
        <v>250</v>
      </c>
      <c r="G78" s="66" t="s">
        <v>395</v>
      </c>
      <c r="H78" s="67">
        <v>41899</v>
      </c>
      <c r="I78" s="66">
        <v>10</v>
      </c>
      <c r="J78" s="67">
        <v>41899</v>
      </c>
      <c r="K78" s="68">
        <v>45551</v>
      </c>
      <c r="L78" s="58" t="str">
        <f t="shared" ca="1" si="7"/>
        <v>VIGENTE</v>
      </c>
      <c r="M78" s="23" t="s">
        <v>25</v>
      </c>
      <c r="N78" s="23" t="s">
        <v>251</v>
      </c>
      <c r="O78" s="23"/>
      <c r="P78" s="23">
        <v>1200</v>
      </c>
      <c r="Q78" s="24" t="s">
        <v>27</v>
      </c>
      <c r="R78" s="25"/>
      <c r="T78" s="73"/>
    </row>
    <row r="79" spans="1:23" s="29" customFormat="1" ht="31.5" hidden="1" x14ac:dyDescent="0.25">
      <c r="A79" s="61">
        <v>46</v>
      </c>
      <c r="B79" s="62" t="s">
        <v>252</v>
      </c>
      <c r="C79" s="62" t="s">
        <v>253</v>
      </c>
      <c r="D79" s="63">
        <v>6</v>
      </c>
      <c r="E79" s="64">
        <v>58650.42</v>
      </c>
      <c r="F79" s="65" t="s">
        <v>254</v>
      </c>
      <c r="G79" s="66" t="s">
        <v>404</v>
      </c>
      <c r="H79" s="67">
        <v>39644</v>
      </c>
      <c r="I79" s="66">
        <v>15</v>
      </c>
      <c r="J79" s="67">
        <v>39644</v>
      </c>
      <c r="K79" s="68">
        <v>45121</v>
      </c>
      <c r="L79" s="58" t="str">
        <f t="shared" ca="1" si="7"/>
        <v>VIGENTE</v>
      </c>
      <c r="M79" s="23" t="s">
        <v>25</v>
      </c>
      <c r="N79" s="23" t="s">
        <v>255</v>
      </c>
      <c r="O79" s="23"/>
      <c r="P79" s="23">
        <v>3519.03</v>
      </c>
      <c r="Q79" s="24" t="s">
        <v>27</v>
      </c>
      <c r="R79" s="25"/>
      <c r="T79" s="73"/>
    </row>
    <row r="80" spans="1:23" s="29" customFormat="1" ht="31.5" hidden="1" x14ac:dyDescent="0.25">
      <c r="A80" s="61">
        <v>47</v>
      </c>
      <c r="B80" s="62" t="s">
        <v>256</v>
      </c>
      <c r="C80" s="62" t="s">
        <v>406</v>
      </c>
      <c r="D80" s="63">
        <v>3</v>
      </c>
      <c r="E80" s="64">
        <v>53852.55</v>
      </c>
      <c r="F80" s="65" t="s">
        <v>49</v>
      </c>
      <c r="G80" s="66" t="s">
        <v>405</v>
      </c>
      <c r="H80" s="67">
        <v>39763</v>
      </c>
      <c r="I80" s="66">
        <v>15</v>
      </c>
      <c r="J80" s="67">
        <v>39793</v>
      </c>
      <c r="K80" s="68">
        <v>45270</v>
      </c>
      <c r="L80" s="58" t="str">
        <f t="shared" ca="1" si="7"/>
        <v>VIGENTE</v>
      </c>
      <c r="M80" s="31" t="s">
        <v>25</v>
      </c>
      <c r="N80" s="32" t="s">
        <v>257</v>
      </c>
      <c r="O80" s="31"/>
      <c r="P80" s="31">
        <v>6462.31</v>
      </c>
      <c r="Q80" s="24" t="s">
        <v>27</v>
      </c>
      <c r="R80" s="14"/>
      <c r="T80" s="73"/>
    </row>
    <row r="81" spans="1:20" s="29" customFormat="1" ht="55.5" hidden="1" customHeight="1" x14ac:dyDescent="0.25">
      <c r="A81" s="61">
        <v>48</v>
      </c>
      <c r="B81" s="70" t="s">
        <v>258</v>
      </c>
      <c r="C81" s="70" t="s">
        <v>259</v>
      </c>
      <c r="D81" s="79" t="s">
        <v>260</v>
      </c>
      <c r="E81" s="64">
        <v>3477.63</v>
      </c>
      <c r="F81" s="65" t="s">
        <v>161</v>
      </c>
      <c r="G81" s="66" t="s">
        <v>445</v>
      </c>
      <c r="H81" s="67">
        <v>41232</v>
      </c>
      <c r="I81" s="66">
        <v>5</v>
      </c>
      <c r="J81" s="67">
        <v>41050</v>
      </c>
      <c r="K81" s="68">
        <f t="shared" ref="K81:K82" si="8">DATE(YEAR(J81)+I81, MONTH(J81), DAY(J81)-1)</f>
        <v>42875</v>
      </c>
      <c r="L81" s="58" t="str">
        <f t="shared" ca="1" si="7"/>
        <v>VENCIDO</v>
      </c>
      <c r="M81" s="23" t="s">
        <v>31</v>
      </c>
      <c r="N81" s="23" t="s">
        <v>261</v>
      </c>
      <c r="O81" s="19"/>
      <c r="P81" s="43" t="s">
        <v>262</v>
      </c>
      <c r="Q81" s="27" t="s">
        <v>27</v>
      </c>
      <c r="R81" s="25"/>
      <c r="T81" s="73" t="s">
        <v>473</v>
      </c>
    </row>
    <row r="82" spans="1:20" s="29" customFormat="1" ht="46.5" hidden="1" customHeight="1" x14ac:dyDescent="0.25">
      <c r="A82" s="61">
        <v>48</v>
      </c>
      <c r="B82" s="70" t="s">
        <v>258</v>
      </c>
      <c r="C82" s="70" t="s">
        <v>259</v>
      </c>
      <c r="D82" s="79" t="s">
        <v>263</v>
      </c>
      <c r="E82" s="64">
        <v>2521.1999999999998</v>
      </c>
      <c r="F82" s="65" t="s">
        <v>161</v>
      </c>
      <c r="G82" s="66" t="s">
        <v>445</v>
      </c>
      <c r="H82" s="67">
        <v>41232</v>
      </c>
      <c r="I82" s="66">
        <v>5</v>
      </c>
      <c r="J82" s="67">
        <v>41050</v>
      </c>
      <c r="K82" s="68">
        <f t="shared" si="8"/>
        <v>42875</v>
      </c>
      <c r="L82" s="58" t="str">
        <f t="shared" ca="1" si="7"/>
        <v>VENCIDO</v>
      </c>
      <c r="M82" s="23" t="s">
        <v>31</v>
      </c>
      <c r="N82" s="23" t="s">
        <v>264</v>
      </c>
      <c r="O82" s="23"/>
      <c r="P82" s="23">
        <v>144.05000000000001</v>
      </c>
      <c r="Q82" s="27" t="s">
        <v>27</v>
      </c>
      <c r="R82" s="25"/>
      <c r="T82" s="73" t="s">
        <v>473</v>
      </c>
    </row>
    <row r="83" spans="1:20" s="29" customFormat="1" ht="31.5" hidden="1" x14ac:dyDescent="0.25">
      <c r="A83" s="61">
        <v>48</v>
      </c>
      <c r="B83" s="70" t="s">
        <v>258</v>
      </c>
      <c r="C83" s="70" t="s">
        <v>259</v>
      </c>
      <c r="D83" s="63">
        <v>1</v>
      </c>
      <c r="E83" s="64">
        <v>60</v>
      </c>
      <c r="F83" s="65" t="s">
        <v>212</v>
      </c>
      <c r="G83" s="66" t="s">
        <v>472</v>
      </c>
      <c r="H83" s="67">
        <v>41232</v>
      </c>
      <c r="I83" s="66">
        <v>5</v>
      </c>
      <c r="J83" s="67">
        <v>41085</v>
      </c>
      <c r="K83" s="68">
        <v>42910</v>
      </c>
      <c r="L83" s="58" t="str">
        <f t="shared" ca="1" si="7"/>
        <v>VENCIDO</v>
      </c>
      <c r="M83" s="23" t="s">
        <v>31</v>
      </c>
      <c r="N83" s="23" t="s">
        <v>201</v>
      </c>
      <c r="O83" s="23"/>
      <c r="P83" s="23">
        <v>75</v>
      </c>
      <c r="Q83" s="24" t="s">
        <v>27</v>
      </c>
      <c r="R83" s="25"/>
      <c r="T83" s="73" t="s">
        <v>473</v>
      </c>
    </row>
    <row r="84" spans="1:20" s="29" customFormat="1" ht="31.5" hidden="1" x14ac:dyDescent="0.25">
      <c r="A84" s="61">
        <v>49</v>
      </c>
      <c r="B84" s="70" t="s">
        <v>265</v>
      </c>
      <c r="C84" s="70" t="s">
        <v>408</v>
      </c>
      <c r="D84" s="63">
        <v>6</v>
      </c>
      <c r="E84" s="64">
        <v>118283.74</v>
      </c>
      <c r="F84" s="65" t="s">
        <v>266</v>
      </c>
      <c r="G84" s="66" t="s">
        <v>407</v>
      </c>
      <c r="H84" s="67">
        <v>41249</v>
      </c>
      <c r="I84" s="66">
        <v>20</v>
      </c>
      <c r="J84" s="67">
        <v>40399</v>
      </c>
      <c r="K84" s="68">
        <v>47703</v>
      </c>
      <c r="L84" s="58" t="str">
        <f t="shared" ca="1" si="7"/>
        <v>VIGENTE</v>
      </c>
      <c r="M84" s="23" t="s">
        <v>25</v>
      </c>
      <c r="N84" s="23" t="s">
        <v>267</v>
      </c>
      <c r="O84" s="23" t="s">
        <v>230</v>
      </c>
      <c r="P84" s="23">
        <v>7097.02</v>
      </c>
      <c r="Q84" s="24" t="s">
        <v>27</v>
      </c>
      <c r="R84" s="25"/>
      <c r="T84" s="73"/>
    </row>
    <row r="85" spans="1:20" s="29" customFormat="1" ht="31.5" hidden="1" x14ac:dyDescent="0.25">
      <c r="A85" s="61">
        <v>49</v>
      </c>
      <c r="B85" s="70" t="s">
        <v>265</v>
      </c>
      <c r="C85" s="70" t="s">
        <v>408</v>
      </c>
      <c r="D85" s="63">
        <v>1</v>
      </c>
      <c r="E85" s="64">
        <v>5479.7</v>
      </c>
      <c r="F85" s="65" t="s">
        <v>268</v>
      </c>
      <c r="G85" s="66" t="s">
        <v>409</v>
      </c>
      <c r="H85" s="67">
        <v>40351</v>
      </c>
      <c r="I85" s="66">
        <v>20</v>
      </c>
      <c r="J85" s="67">
        <v>40399</v>
      </c>
      <c r="K85" s="68">
        <f t="shared" ref="K85:K89" si="9">DATE(YEAR(J85)+I85, MONTH(J85), DAY(J85)-1)</f>
        <v>47703</v>
      </c>
      <c r="L85" s="58" t="str">
        <f t="shared" ca="1" si="7"/>
        <v>VIGENTE</v>
      </c>
      <c r="M85" s="23" t="s">
        <v>25</v>
      </c>
      <c r="N85" s="23"/>
      <c r="O85" s="23" t="s">
        <v>230</v>
      </c>
      <c r="P85" s="23">
        <v>195094</v>
      </c>
      <c r="Q85" s="24" t="s">
        <v>27</v>
      </c>
      <c r="R85" s="25"/>
      <c r="T85" s="73"/>
    </row>
    <row r="86" spans="1:20" s="29" customFormat="1" ht="31.5" hidden="1" x14ac:dyDescent="0.25">
      <c r="A86" s="61">
        <v>49</v>
      </c>
      <c r="B86" s="70" t="s">
        <v>265</v>
      </c>
      <c r="C86" s="70" t="s">
        <v>408</v>
      </c>
      <c r="D86" s="63">
        <v>5</v>
      </c>
      <c r="E86" s="64">
        <v>1432.1</v>
      </c>
      <c r="F86" s="65" t="s">
        <v>268</v>
      </c>
      <c r="G86" s="66" t="s">
        <v>409</v>
      </c>
      <c r="H86" s="67">
        <v>40351</v>
      </c>
      <c r="I86" s="66">
        <v>20</v>
      </c>
      <c r="J86" s="67">
        <v>40399</v>
      </c>
      <c r="K86" s="68">
        <f t="shared" si="9"/>
        <v>47703</v>
      </c>
      <c r="L86" s="58" t="str">
        <f t="shared" ca="1" si="7"/>
        <v>VIGENTE</v>
      </c>
      <c r="M86" s="23" t="s">
        <v>25</v>
      </c>
      <c r="N86" s="23"/>
      <c r="O86" s="23" t="s">
        <v>230</v>
      </c>
      <c r="P86" s="23">
        <v>85.93</v>
      </c>
      <c r="Q86" s="24" t="s">
        <v>27</v>
      </c>
      <c r="R86" s="25"/>
      <c r="T86" s="73"/>
    </row>
    <row r="87" spans="1:20" s="29" customFormat="1" ht="31.5" hidden="1" x14ac:dyDescent="0.25">
      <c r="A87" s="61">
        <v>49</v>
      </c>
      <c r="B87" s="70" t="s">
        <v>265</v>
      </c>
      <c r="C87" s="70" t="s">
        <v>408</v>
      </c>
      <c r="D87" s="63">
        <v>7</v>
      </c>
      <c r="E87" s="64">
        <v>722.6</v>
      </c>
      <c r="F87" s="65" t="s">
        <v>268</v>
      </c>
      <c r="G87" s="66" t="s">
        <v>409</v>
      </c>
      <c r="H87" s="67">
        <v>40351</v>
      </c>
      <c r="I87" s="66">
        <v>20</v>
      </c>
      <c r="J87" s="67">
        <v>40399</v>
      </c>
      <c r="K87" s="68">
        <f t="shared" si="9"/>
        <v>47703</v>
      </c>
      <c r="L87" s="58" t="str">
        <f t="shared" ca="1" si="7"/>
        <v>VIGENTE</v>
      </c>
      <c r="M87" s="23" t="s">
        <v>25</v>
      </c>
      <c r="N87" s="23"/>
      <c r="O87" s="23" t="s">
        <v>230</v>
      </c>
      <c r="P87" s="23">
        <v>43.36</v>
      </c>
      <c r="Q87" s="24" t="s">
        <v>27</v>
      </c>
      <c r="R87" s="25"/>
      <c r="T87" s="73"/>
    </row>
    <row r="88" spans="1:20" s="29" customFormat="1" ht="31.5" hidden="1" x14ac:dyDescent="0.25">
      <c r="A88" s="61">
        <v>49</v>
      </c>
      <c r="B88" s="70" t="s">
        <v>265</v>
      </c>
      <c r="C88" s="70" t="s">
        <v>408</v>
      </c>
      <c r="D88" s="63">
        <v>9</v>
      </c>
      <c r="E88" s="64">
        <v>8591.0499999999993</v>
      </c>
      <c r="F88" s="65" t="s">
        <v>268</v>
      </c>
      <c r="G88" s="66" t="s">
        <v>409</v>
      </c>
      <c r="H88" s="67">
        <v>40351</v>
      </c>
      <c r="I88" s="66">
        <v>20</v>
      </c>
      <c r="J88" s="67">
        <v>40399</v>
      </c>
      <c r="K88" s="68">
        <f t="shared" si="9"/>
        <v>47703</v>
      </c>
      <c r="L88" s="58" t="str">
        <f t="shared" ca="1" si="7"/>
        <v>VIGENTE</v>
      </c>
      <c r="M88" s="23" t="s">
        <v>25</v>
      </c>
      <c r="N88" s="23"/>
      <c r="O88" s="23" t="s">
        <v>230</v>
      </c>
      <c r="P88" s="23">
        <v>515.46</v>
      </c>
      <c r="Q88" s="24" t="s">
        <v>27</v>
      </c>
      <c r="R88" s="25"/>
      <c r="T88" s="73"/>
    </row>
    <row r="89" spans="1:20" s="29" customFormat="1" ht="31.5" hidden="1" x14ac:dyDescent="0.25">
      <c r="A89" s="61">
        <v>49</v>
      </c>
      <c r="B89" s="70" t="s">
        <v>265</v>
      </c>
      <c r="C89" s="70" t="s">
        <v>408</v>
      </c>
      <c r="D89" s="63">
        <v>6</v>
      </c>
      <c r="E89" s="64">
        <v>3821.55</v>
      </c>
      <c r="F89" s="65" t="s">
        <v>268</v>
      </c>
      <c r="G89" s="66" t="s">
        <v>409</v>
      </c>
      <c r="H89" s="67">
        <v>40351</v>
      </c>
      <c r="I89" s="66">
        <v>20</v>
      </c>
      <c r="J89" s="67">
        <v>40399</v>
      </c>
      <c r="K89" s="68">
        <f t="shared" si="9"/>
        <v>47703</v>
      </c>
      <c r="L89" s="58" t="str">
        <f t="shared" ca="1" si="7"/>
        <v>VIGENTE</v>
      </c>
      <c r="M89" s="23" t="s">
        <v>25</v>
      </c>
      <c r="N89" s="23"/>
      <c r="O89" s="23" t="s">
        <v>230</v>
      </c>
      <c r="P89" s="23">
        <v>229.29</v>
      </c>
      <c r="Q89" s="24" t="s">
        <v>27</v>
      </c>
      <c r="R89" s="25"/>
      <c r="T89" s="73"/>
    </row>
    <row r="90" spans="1:20" s="29" customFormat="1" ht="31.5" hidden="1" x14ac:dyDescent="0.25">
      <c r="A90" s="61">
        <v>50</v>
      </c>
      <c r="B90" s="62" t="s">
        <v>269</v>
      </c>
      <c r="C90" s="62" t="s">
        <v>403</v>
      </c>
      <c r="D90" s="63">
        <v>9</v>
      </c>
      <c r="E90" s="64">
        <v>17586.72</v>
      </c>
      <c r="F90" s="65" t="s">
        <v>270</v>
      </c>
      <c r="G90" s="66" t="s">
        <v>373</v>
      </c>
      <c r="H90" s="67">
        <v>41303</v>
      </c>
      <c r="I90" s="66">
        <v>5</v>
      </c>
      <c r="J90" s="67">
        <v>41248</v>
      </c>
      <c r="K90" s="68">
        <v>43073</v>
      </c>
      <c r="L90" s="58" t="str">
        <f t="shared" ca="1" si="7"/>
        <v>VENCIDO</v>
      </c>
      <c r="M90" s="23" t="s">
        <v>31</v>
      </c>
      <c r="N90" s="23" t="s">
        <v>271</v>
      </c>
      <c r="O90" s="23"/>
      <c r="P90" s="23">
        <v>1055.2</v>
      </c>
      <c r="Q90" s="24" t="s">
        <v>27</v>
      </c>
      <c r="R90" s="25"/>
      <c r="T90" s="73" t="s">
        <v>501</v>
      </c>
    </row>
    <row r="91" spans="1:20" s="29" customFormat="1" ht="63" hidden="1" x14ac:dyDescent="0.25">
      <c r="A91" s="61">
        <v>51</v>
      </c>
      <c r="B91" s="70" t="s">
        <v>272</v>
      </c>
      <c r="C91" s="70" t="s">
        <v>273</v>
      </c>
      <c r="D91" s="63">
        <v>1</v>
      </c>
      <c r="E91" s="64">
        <v>3997.86</v>
      </c>
      <c r="F91" s="65" t="s">
        <v>274</v>
      </c>
      <c r="G91" s="66" t="s">
        <v>474</v>
      </c>
      <c r="H91" s="67">
        <v>42359</v>
      </c>
      <c r="I91" s="66">
        <v>5</v>
      </c>
      <c r="J91" s="67">
        <v>42983</v>
      </c>
      <c r="K91" s="68">
        <f t="shared" ref="K91" si="10">DATE(YEAR(J91)+I91, MONTH(J91), DAY(J91)-1)</f>
        <v>44808</v>
      </c>
      <c r="L91" s="58" t="str">
        <f t="shared" ca="1" si="7"/>
        <v>VIGENTE</v>
      </c>
      <c r="M91" s="23" t="s">
        <v>31</v>
      </c>
      <c r="N91" s="23" t="s">
        <v>275</v>
      </c>
      <c r="O91" s="23"/>
      <c r="P91" s="23" t="s">
        <v>276</v>
      </c>
      <c r="Q91" s="24" t="s">
        <v>27</v>
      </c>
      <c r="R91" s="25"/>
      <c r="S91" s="29" t="s">
        <v>277</v>
      </c>
      <c r="T91" s="73"/>
    </row>
    <row r="92" spans="1:20" s="29" customFormat="1" ht="57.75" hidden="1" customHeight="1" x14ac:dyDescent="0.25">
      <c r="A92" s="61">
        <v>52</v>
      </c>
      <c r="B92" s="62" t="s">
        <v>278</v>
      </c>
      <c r="C92" s="62" t="s">
        <v>279</v>
      </c>
      <c r="D92" s="63">
        <v>3</v>
      </c>
      <c r="E92" s="64">
        <v>2858.56</v>
      </c>
      <c r="F92" s="65" t="s">
        <v>280</v>
      </c>
      <c r="G92" s="66" t="s">
        <v>429</v>
      </c>
      <c r="H92" s="67">
        <v>37258</v>
      </c>
      <c r="I92" s="66">
        <v>20</v>
      </c>
      <c r="J92" s="67">
        <v>37258</v>
      </c>
      <c r="K92" s="68">
        <v>44562</v>
      </c>
      <c r="L92" s="58" t="str">
        <f t="shared" ca="1" si="7"/>
        <v>VIGENTE</v>
      </c>
      <c r="M92" s="23" t="s">
        <v>31</v>
      </c>
      <c r="N92" s="23" t="s">
        <v>201</v>
      </c>
      <c r="O92" s="39" t="s">
        <v>281</v>
      </c>
      <c r="P92" s="39" t="s">
        <v>145</v>
      </c>
      <c r="Q92" s="24"/>
      <c r="R92" s="25" t="s">
        <v>27</v>
      </c>
      <c r="T92" s="73" t="s">
        <v>430</v>
      </c>
    </row>
    <row r="93" spans="1:20" s="29" customFormat="1" ht="56.25" hidden="1" customHeight="1" x14ac:dyDescent="0.25">
      <c r="A93" s="61">
        <v>53</v>
      </c>
      <c r="B93" s="62" t="s">
        <v>282</v>
      </c>
      <c r="C93" s="62" t="s">
        <v>283</v>
      </c>
      <c r="D93" s="63">
        <v>10</v>
      </c>
      <c r="E93" s="64">
        <v>5000</v>
      </c>
      <c r="F93" s="65" t="s">
        <v>284</v>
      </c>
      <c r="G93" s="66" t="s">
        <v>487</v>
      </c>
      <c r="H93" s="67">
        <v>41374</v>
      </c>
      <c r="I93" s="66">
        <v>5</v>
      </c>
      <c r="J93" s="67">
        <v>41284</v>
      </c>
      <c r="K93" s="68">
        <v>43109</v>
      </c>
      <c r="L93" s="58" t="str">
        <f t="shared" ca="1" si="7"/>
        <v>VENCIDO</v>
      </c>
      <c r="M93" s="23" t="s">
        <v>31</v>
      </c>
      <c r="N93" s="23" t="s">
        <v>285</v>
      </c>
      <c r="O93" s="23"/>
      <c r="P93" s="23">
        <v>300</v>
      </c>
      <c r="Q93" s="24" t="s">
        <v>27</v>
      </c>
      <c r="R93" s="25"/>
      <c r="T93" s="73" t="s">
        <v>496</v>
      </c>
    </row>
    <row r="94" spans="1:20" s="29" customFormat="1" ht="51" hidden="1" customHeight="1" x14ac:dyDescent="0.25">
      <c r="A94" s="61">
        <v>54</v>
      </c>
      <c r="B94" s="62" t="s">
        <v>286</v>
      </c>
      <c r="C94" s="62" t="s">
        <v>287</v>
      </c>
      <c r="D94" s="63">
        <v>6</v>
      </c>
      <c r="E94" s="64">
        <v>20000.5</v>
      </c>
      <c r="F94" s="65" t="s">
        <v>288</v>
      </c>
      <c r="G94" s="66" t="s">
        <v>431</v>
      </c>
      <c r="H94" s="67">
        <v>41683</v>
      </c>
      <c r="I94" s="66">
        <v>5</v>
      </c>
      <c r="J94" s="67">
        <v>41704</v>
      </c>
      <c r="K94" s="68">
        <f t="shared" ref="K94" si="11">DATE(YEAR(J94)+I94, MONTH(J94), DAY(J94)-1)</f>
        <v>43529</v>
      </c>
      <c r="L94" s="58" t="str">
        <f t="shared" ca="1" si="7"/>
        <v>VIGENTE</v>
      </c>
      <c r="M94" s="23" t="s">
        <v>31</v>
      </c>
      <c r="N94" s="23" t="s">
        <v>289</v>
      </c>
      <c r="O94" s="23" t="s">
        <v>64</v>
      </c>
      <c r="P94" s="23">
        <v>1200.03</v>
      </c>
      <c r="Q94" s="24" t="s">
        <v>27</v>
      </c>
      <c r="R94" s="25"/>
      <c r="T94" s="73"/>
    </row>
    <row r="95" spans="1:20" s="29" customFormat="1" ht="31.5" x14ac:dyDescent="0.25">
      <c r="A95" s="61">
        <v>55</v>
      </c>
      <c r="B95" s="70" t="s">
        <v>290</v>
      </c>
      <c r="C95" s="70" t="s">
        <v>291</v>
      </c>
      <c r="D95" s="63">
        <v>4</v>
      </c>
      <c r="E95" s="64">
        <v>20063.91</v>
      </c>
      <c r="F95" s="65" t="s">
        <v>242</v>
      </c>
      <c r="G95" s="66" t="s">
        <v>413</v>
      </c>
      <c r="H95" s="67">
        <v>41082</v>
      </c>
      <c r="I95" s="66">
        <v>25</v>
      </c>
      <c r="J95" s="67">
        <v>40664</v>
      </c>
      <c r="K95" s="68">
        <v>49795</v>
      </c>
      <c r="L95" s="58" t="str">
        <f t="shared" ca="1" si="7"/>
        <v>VIGENTE</v>
      </c>
      <c r="M95" s="23" t="s">
        <v>25</v>
      </c>
      <c r="N95" s="23" t="s">
        <v>292</v>
      </c>
      <c r="O95" s="23"/>
      <c r="P95" s="23">
        <v>2407.67</v>
      </c>
      <c r="Q95" s="24" t="s">
        <v>27</v>
      </c>
      <c r="R95" s="25"/>
      <c r="T95" s="73"/>
    </row>
    <row r="96" spans="1:20" s="29" customFormat="1" ht="58.5" customHeight="1" x14ac:dyDescent="0.25">
      <c r="A96" s="61">
        <v>55</v>
      </c>
      <c r="B96" s="70" t="s">
        <v>290</v>
      </c>
      <c r="C96" s="70" t="s">
        <v>291</v>
      </c>
      <c r="D96" s="63">
        <v>4</v>
      </c>
      <c r="E96" s="64">
        <v>47598.63</v>
      </c>
      <c r="F96" s="65" t="s">
        <v>293</v>
      </c>
      <c r="G96" s="66" t="s">
        <v>445</v>
      </c>
      <c r="H96" s="67">
        <v>41435</v>
      </c>
      <c r="I96" s="66">
        <v>5</v>
      </c>
      <c r="J96" s="67" t="s">
        <v>475</v>
      </c>
      <c r="K96" s="68">
        <v>42775</v>
      </c>
      <c r="L96" s="58" t="str">
        <f t="shared" ca="1" si="7"/>
        <v>VENCIDO</v>
      </c>
      <c r="M96" s="23" t="s">
        <v>31</v>
      </c>
      <c r="N96" s="23" t="s">
        <v>294</v>
      </c>
      <c r="O96" s="23"/>
      <c r="P96" s="28" t="s">
        <v>295</v>
      </c>
      <c r="Q96" s="24" t="s">
        <v>27</v>
      </c>
      <c r="R96" s="25"/>
      <c r="T96" s="73" t="s">
        <v>502</v>
      </c>
    </row>
    <row r="97" spans="1:20" s="29" customFormat="1" ht="31.5" hidden="1" customHeight="1" x14ac:dyDescent="0.25">
      <c r="A97" s="61">
        <v>56</v>
      </c>
      <c r="B97" s="62" t="s">
        <v>296</v>
      </c>
      <c r="C97" s="62" t="s">
        <v>297</v>
      </c>
      <c r="D97" s="79" t="s">
        <v>298</v>
      </c>
      <c r="E97" s="64">
        <v>9538.5</v>
      </c>
      <c r="F97" s="65" t="s">
        <v>299</v>
      </c>
      <c r="G97" s="63" t="s">
        <v>435</v>
      </c>
      <c r="H97" s="78">
        <v>40504</v>
      </c>
      <c r="I97" s="63">
        <v>15</v>
      </c>
      <c r="J97" s="78">
        <v>39925</v>
      </c>
      <c r="K97" s="68">
        <f t="shared" ref="K97" si="12">DATE(YEAR(J97)+I97, MONTH(J97), DAY(J97)-1)</f>
        <v>45403</v>
      </c>
      <c r="L97" s="58" t="str">
        <f t="shared" ca="1" si="7"/>
        <v>VIGENTE</v>
      </c>
      <c r="M97" s="31" t="s">
        <v>31</v>
      </c>
      <c r="N97" s="44" t="s">
        <v>201</v>
      </c>
      <c r="O97" s="39" t="s">
        <v>300</v>
      </c>
      <c r="P97" s="39" t="s">
        <v>301</v>
      </c>
      <c r="Q97" s="24"/>
      <c r="R97" s="14"/>
      <c r="T97" s="73"/>
    </row>
    <row r="98" spans="1:20" s="29" customFormat="1" ht="40.5" hidden="1" customHeight="1" x14ac:dyDescent="0.25">
      <c r="A98" s="61">
        <v>57</v>
      </c>
      <c r="B98" s="83" t="s">
        <v>302</v>
      </c>
      <c r="C98" s="83" t="s">
        <v>303</v>
      </c>
      <c r="D98" s="63">
        <v>1</v>
      </c>
      <c r="E98" s="64">
        <v>1645.6</v>
      </c>
      <c r="F98" s="65" t="s">
        <v>304</v>
      </c>
      <c r="G98" s="66" t="s">
        <v>432</v>
      </c>
      <c r="H98" s="67">
        <v>42081</v>
      </c>
      <c r="I98" s="66">
        <v>5</v>
      </c>
      <c r="J98" s="67">
        <v>41921</v>
      </c>
      <c r="K98" s="68">
        <f t="shared" ref="K98:K99" si="13">DATE(YEAR(J98)+I98, MONTH(J98), DAY(J98)-1)</f>
        <v>43746</v>
      </c>
      <c r="L98" s="58" t="str">
        <f t="shared" ca="1" si="7"/>
        <v>VIGENTE</v>
      </c>
      <c r="M98" s="23" t="s">
        <v>31</v>
      </c>
      <c r="N98" s="23" t="s">
        <v>128</v>
      </c>
      <c r="O98" s="23"/>
      <c r="P98" s="23">
        <v>329.12</v>
      </c>
      <c r="Q98" s="24" t="s">
        <v>27</v>
      </c>
      <c r="R98" s="45"/>
      <c r="T98" s="73"/>
    </row>
    <row r="99" spans="1:20" s="29" customFormat="1" ht="55.5" hidden="1" customHeight="1" x14ac:dyDescent="0.25">
      <c r="A99" s="61">
        <v>58</v>
      </c>
      <c r="B99" s="62" t="s">
        <v>305</v>
      </c>
      <c r="C99" s="62" t="s">
        <v>306</v>
      </c>
      <c r="D99" s="63">
        <v>3</v>
      </c>
      <c r="E99" s="64">
        <v>700</v>
      </c>
      <c r="F99" s="65" t="s">
        <v>307</v>
      </c>
      <c r="G99" s="66" t="s">
        <v>433</v>
      </c>
      <c r="H99" s="67">
        <v>41493</v>
      </c>
      <c r="I99" s="66">
        <v>5</v>
      </c>
      <c r="J99" s="67">
        <v>41488</v>
      </c>
      <c r="K99" s="68">
        <f t="shared" si="13"/>
        <v>43313</v>
      </c>
      <c r="L99" s="58" t="str">
        <f t="shared" ca="1" si="7"/>
        <v>POR VENCER</v>
      </c>
      <c r="M99" s="31" t="s">
        <v>31</v>
      </c>
      <c r="N99" s="31" t="s">
        <v>201</v>
      </c>
      <c r="O99" s="31"/>
      <c r="P99" s="31">
        <v>84</v>
      </c>
      <c r="Q99" s="24" t="s">
        <v>27</v>
      </c>
      <c r="R99" s="14"/>
      <c r="T99" s="73"/>
    </row>
    <row r="100" spans="1:20" s="29" customFormat="1" ht="31.5" hidden="1" x14ac:dyDescent="0.25">
      <c r="A100" s="61">
        <v>59</v>
      </c>
      <c r="B100" s="70" t="s">
        <v>308</v>
      </c>
      <c r="C100" s="70" t="s">
        <v>396</v>
      </c>
      <c r="D100" s="63">
        <v>5</v>
      </c>
      <c r="E100" s="64">
        <v>31707.97</v>
      </c>
      <c r="F100" s="65" t="s">
        <v>309</v>
      </c>
      <c r="G100" s="66" t="s">
        <v>410</v>
      </c>
      <c r="H100" s="67">
        <v>39993</v>
      </c>
      <c r="I100" s="66">
        <v>15</v>
      </c>
      <c r="J100" s="67">
        <v>39433</v>
      </c>
      <c r="K100" s="68">
        <v>44911</v>
      </c>
      <c r="L100" s="58" t="str">
        <f t="shared" ca="1" si="7"/>
        <v>VIGENTE</v>
      </c>
      <c r="M100" s="23" t="s">
        <v>25</v>
      </c>
      <c r="N100" s="23" t="s">
        <v>310</v>
      </c>
      <c r="O100" s="23"/>
      <c r="P100" s="23">
        <v>1902.48</v>
      </c>
      <c r="Q100" s="24" t="s">
        <v>27</v>
      </c>
      <c r="R100" s="25"/>
      <c r="T100" s="73"/>
    </row>
    <row r="101" spans="1:20" s="29" customFormat="1" ht="31.5" hidden="1" x14ac:dyDescent="0.25">
      <c r="A101" s="61">
        <v>59</v>
      </c>
      <c r="B101" s="70" t="s">
        <v>308</v>
      </c>
      <c r="C101" s="70" t="s">
        <v>396</v>
      </c>
      <c r="D101" s="63">
        <v>1</v>
      </c>
      <c r="E101" s="64">
        <v>2158.2399999999998</v>
      </c>
      <c r="F101" s="65" t="s">
        <v>161</v>
      </c>
      <c r="G101" s="66" t="s">
        <v>411</v>
      </c>
      <c r="H101" s="67">
        <v>40640</v>
      </c>
      <c r="I101" s="84" t="s">
        <v>412</v>
      </c>
      <c r="J101" s="67">
        <v>40603</v>
      </c>
      <c r="K101" s="68">
        <v>44910</v>
      </c>
      <c r="L101" s="58" t="str">
        <f t="shared" ca="1" si="7"/>
        <v>VIGENTE</v>
      </c>
      <c r="M101" s="23" t="s">
        <v>25</v>
      </c>
      <c r="N101" s="23" t="s">
        <v>311</v>
      </c>
      <c r="O101" s="23"/>
      <c r="P101" s="23">
        <v>431.65</v>
      </c>
      <c r="Q101" s="24" t="s">
        <v>27</v>
      </c>
      <c r="R101" s="25"/>
      <c r="T101" s="73"/>
    </row>
    <row r="102" spans="1:20" s="29" customFormat="1" ht="31.5" hidden="1" x14ac:dyDescent="0.25">
      <c r="A102" s="61">
        <v>59</v>
      </c>
      <c r="B102" s="70" t="s">
        <v>308</v>
      </c>
      <c r="C102" s="70" t="s">
        <v>396</v>
      </c>
      <c r="D102" s="63">
        <v>5</v>
      </c>
      <c r="E102" s="64">
        <v>62.01</v>
      </c>
      <c r="F102" s="65" t="s">
        <v>161</v>
      </c>
      <c r="G102" s="66" t="s">
        <v>411</v>
      </c>
      <c r="H102" s="67">
        <v>40640</v>
      </c>
      <c r="I102" s="84" t="s">
        <v>412</v>
      </c>
      <c r="J102" s="67">
        <v>40603</v>
      </c>
      <c r="K102" s="68">
        <v>44910</v>
      </c>
      <c r="L102" s="58" t="str">
        <f t="shared" ca="1" si="7"/>
        <v>VIGENTE</v>
      </c>
      <c r="M102" s="23" t="s">
        <v>25</v>
      </c>
      <c r="N102" s="23" t="s">
        <v>312</v>
      </c>
      <c r="O102" s="23"/>
      <c r="P102" s="23">
        <v>3.62</v>
      </c>
      <c r="Q102" s="24" t="s">
        <v>27</v>
      </c>
      <c r="R102" s="25"/>
      <c r="T102" s="73"/>
    </row>
    <row r="103" spans="1:20" s="29" customFormat="1" ht="31.5" hidden="1" x14ac:dyDescent="0.25">
      <c r="A103" s="61">
        <v>59</v>
      </c>
      <c r="B103" s="70" t="s">
        <v>308</v>
      </c>
      <c r="C103" s="70" t="s">
        <v>396</v>
      </c>
      <c r="D103" s="63">
        <v>6</v>
      </c>
      <c r="E103" s="64">
        <v>62851.44</v>
      </c>
      <c r="F103" s="65" t="s">
        <v>313</v>
      </c>
      <c r="G103" s="66" t="s">
        <v>413</v>
      </c>
      <c r="H103" s="67">
        <v>40917</v>
      </c>
      <c r="I103" s="66">
        <v>5</v>
      </c>
      <c r="J103" s="67">
        <v>40959</v>
      </c>
      <c r="K103" s="68">
        <f>DATE(YEAR(J103)+I103, MONTH(J103), DAY(J103)-1)</f>
        <v>42785</v>
      </c>
      <c r="L103" s="58" t="str">
        <f t="shared" ca="1" si="7"/>
        <v>VENCIDO</v>
      </c>
      <c r="M103" s="23" t="s">
        <v>31</v>
      </c>
      <c r="N103" s="23" t="s">
        <v>314</v>
      </c>
      <c r="O103" s="23"/>
      <c r="P103" s="23"/>
      <c r="Q103" s="24" t="s">
        <v>27</v>
      </c>
      <c r="R103" s="25"/>
      <c r="T103" s="73" t="s">
        <v>503</v>
      </c>
    </row>
    <row r="104" spans="1:20" s="29" customFormat="1" ht="58.5" hidden="1" customHeight="1" x14ac:dyDescent="0.25">
      <c r="A104" s="61">
        <v>60</v>
      </c>
      <c r="B104" s="62" t="s">
        <v>315</v>
      </c>
      <c r="C104" s="70" t="s">
        <v>316</v>
      </c>
      <c r="D104" s="63">
        <v>6</v>
      </c>
      <c r="E104" s="64">
        <v>7000.08</v>
      </c>
      <c r="F104" s="65" t="s">
        <v>317</v>
      </c>
      <c r="G104" s="66" t="s">
        <v>434</v>
      </c>
      <c r="H104" s="67">
        <v>41653</v>
      </c>
      <c r="I104" s="66">
        <v>5</v>
      </c>
      <c r="J104" s="67">
        <v>41698</v>
      </c>
      <c r="K104" s="68">
        <f>DATE(YEAR(J104)+I104, MONTH(J104), DAY(J104)-1)</f>
        <v>43523</v>
      </c>
      <c r="L104" s="58" t="str">
        <f t="shared" ref="L104:L118" ca="1" si="14">IF(K104&lt;$I$6,"VENCIDO",IF(K104&lt;(DATE(YEAR($I$6),MONTH($I$6)+3,DAY($I$6))),"POR VENCER","VIGENTE"))</f>
        <v>VIGENTE</v>
      </c>
      <c r="M104" s="23" t="s">
        <v>31</v>
      </c>
      <c r="N104" s="23" t="s">
        <v>318</v>
      </c>
      <c r="O104" s="23" t="s">
        <v>174</v>
      </c>
      <c r="P104" s="23">
        <v>3771.09</v>
      </c>
      <c r="Q104" s="27" t="s">
        <v>27</v>
      </c>
      <c r="R104" s="46"/>
      <c r="T104" s="73"/>
    </row>
    <row r="105" spans="1:20" s="29" customFormat="1" ht="58.5" hidden="1" customHeight="1" x14ac:dyDescent="0.25">
      <c r="A105" s="61">
        <v>61</v>
      </c>
      <c r="B105" s="62" t="s">
        <v>319</v>
      </c>
      <c r="C105" s="62" t="s">
        <v>436</v>
      </c>
      <c r="D105" s="63">
        <v>8</v>
      </c>
      <c r="E105" s="64">
        <v>280</v>
      </c>
      <c r="F105" s="65" t="s">
        <v>101</v>
      </c>
      <c r="G105" s="66" t="s">
        <v>435</v>
      </c>
      <c r="H105" s="67">
        <v>41674</v>
      </c>
      <c r="I105" s="66">
        <v>5</v>
      </c>
      <c r="J105" s="67">
        <v>41598</v>
      </c>
      <c r="K105" s="68">
        <f>DATE(YEAR(J105)+I105, MONTH(J105), DAY(J105)-1)</f>
        <v>43423</v>
      </c>
      <c r="L105" s="58" t="str">
        <f t="shared" ca="1" si="14"/>
        <v>VIGENTE</v>
      </c>
      <c r="M105" s="23" t="s">
        <v>31</v>
      </c>
      <c r="N105" s="23" t="s">
        <v>201</v>
      </c>
      <c r="O105" s="23" t="s">
        <v>64</v>
      </c>
      <c r="P105" s="23">
        <v>75</v>
      </c>
      <c r="Q105" s="24" t="s">
        <v>27</v>
      </c>
      <c r="R105" s="25"/>
      <c r="T105" s="73"/>
    </row>
    <row r="106" spans="1:20" s="29" customFormat="1" ht="72" hidden="1" customHeight="1" x14ac:dyDescent="0.25">
      <c r="A106" s="63">
        <v>62</v>
      </c>
      <c r="B106" s="62" t="s">
        <v>320</v>
      </c>
      <c r="C106" s="76" t="s">
        <v>438</v>
      </c>
      <c r="D106" s="63">
        <v>1</v>
      </c>
      <c r="E106" s="64">
        <v>763.32</v>
      </c>
      <c r="F106" s="65" t="s">
        <v>322</v>
      </c>
      <c r="G106" s="66" t="s">
        <v>437</v>
      </c>
      <c r="H106" s="67">
        <v>41646</v>
      </c>
      <c r="I106" s="66">
        <v>5</v>
      </c>
      <c r="J106" s="67">
        <v>41554</v>
      </c>
      <c r="K106" s="68">
        <f>DATE(YEAR(J106)+I106, MONTH(J106), DAY(J106)-1)</f>
        <v>43379</v>
      </c>
      <c r="L106" s="58" t="str">
        <f t="shared" ca="1" si="14"/>
        <v>POR VENCER</v>
      </c>
      <c r="M106" s="23" t="s">
        <v>31</v>
      </c>
      <c r="N106" s="23" t="s">
        <v>323</v>
      </c>
      <c r="O106" s="23"/>
      <c r="P106" s="23">
        <v>152.66</v>
      </c>
      <c r="Q106" s="35" t="s">
        <v>27</v>
      </c>
      <c r="T106" s="73"/>
    </row>
    <row r="107" spans="1:20" s="29" customFormat="1" ht="92.25" hidden="1" customHeight="1" x14ac:dyDescent="0.25">
      <c r="A107" s="61">
        <v>63</v>
      </c>
      <c r="B107" s="62" t="s">
        <v>320</v>
      </c>
      <c r="C107" s="76" t="s">
        <v>321</v>
      </c>
      <c r="D107" s="63">
        <v>1</v>
      </c>
      <c r="E107" s="64">
        <v>4021.3</v>
      </c>
      <c r="F107" s="65" t="s">
        <v>322</v>
      </c>
      <c r="G107" s="66" t="s">
        <v>488</v>
      </c>
      <c r="H107" s="67">
        <v>42257</v>
      </c>
      <c r="I107" s="66">
        <v>5</v>
      </c>
      <c r="J107" s="67">
        <v>42401</v>
      </c>
      <c r="K107" s="68">
        <v>44227</v>
      </c>
      <c r="L107" s="58" t="str">
        <f t="shared" ca="1" si="14"/>
        <v>VIGENTE</v>
      </c>
      <c r="M107" s="23" t="s">
        <v>31</v>
      </c>
      <c r="N107" s="23"/>
      <c r="O107" s="38"/>
      <c r="P107" s="23"/>
      <c r="Q107" s="24"/>
      <c r="R107" s="25"/>
      <c r="T107" s="73"/>
    </row>
    <row r="108" spans="1:20" s="29" customFormat="1" ht="47.25" x14ac:dyDescent="0.25">
      <c r="A108" s="61">
        <v>64</v>
      </c>
      <c r="B108" s="70" t="s">
        <v>324</v>
      </c>
      <c r="C108" s="70" t="s">
        <v>325</v>
      </c>
      <c r="D108" s="63">
        <v>1</v>
      </c>
      <c r="E108" s="64">
        <v>2982.88</v>
      </c>
      <c r="F108" s="65" t="s">
        <v>326</v>
      </c>
      <c r="G108" s="66" t="s">
        <v>489</v>
      </c>
      <c r="H108" s="67">
        <v>41460</v>
      </c>
      <c r="I108" s="66">
        <v>25</v>
      </c>
      <c r="J108" s="67">
        <v>41487</v>
      </c>
      <c r="K108" s="68">
        <v>50617</v>
      </c>
      <c r="L108" s="58" t="str">
        <f t="shared" ca="1" si="14"/>
        <v>VIGENTE</v>
      </c>
      <c r="M108" s="23" t="s">
        <v>25</v>
      </c>
      <c r="N108" s="23"/>
      <c r="O108" s="23" t="s">
        <v>327</v>
      </c>
      <c r="P108" s="23">
        <v>596.58000000000004</v>
      </c>
      <c r="Q108" s="24" t="s">
        <v>27</v>
      </c>
      <c r="R108" s="25"/>
      <c r="S108" s="29" t="s">
        <v>328</v>
      </c>
      <c r="T108" s="73"/>
    </row>
    <row r="109" spans="1:20" s="29" customFormat="1" ht="47.25" hidden="1" x14ac:dyDescent="0.25">
      <c r="A109" s="61">
        <v>65</v>
      </c>
      <c r="B109" s="62" t="s">
        <v>333</v>
      </c>
      <c r="C109" s="62" t="s">
        <v>334</v>
      </c>
      <c r="D109" s="63">
        <v>1</v>
      </c>
      <c r="E109" s="64" t="s">
        <v>335</v>
      </c>
      <c r="F109" s="65" t="s">
        <v>336</v>
      </c>
      <c r="G109" s="66" t="s">
        <v>491</v>
      </c>
      <c r="H109" s="67">
        <v>41201</v>
      </c>
      <c r="I109" s="66">
        <v>25</v>
      </c>
      <c r="J109" s="67">
        <v>41201</v>
      </c>
      <c r="K109" s="68">
        <f>DATE(YEAR(J109)+I109, MONTH(J109), DAY(J109)-1)</f>
        <v>50331</v>
      </c>
      <c r="L109" s="58" t="str">
        <f t="shared" ca="1" si="14"/>
        <v>VIGENTE</v>
      </c>
      <c r="M109" s="23" t="s">
        <v>25</v>
      </c>
      <c r="N109" s="23" t="s">
        <v>337</v>
      </c>
      <c r="O109" s="23"/>
      <c r="P109" s="23">
        <v>8259.17</v>
      </c>
      <c r="Q109" s="24" t="s">
        <v>27</v>
      </c>
      <c r="R109" s="25"/>
      <c r="T109" s="73"/>
    </row>
    <row r="110" spans="1:20" s="29" customFormat="1" ht="31.5" hidden="1" x14ac:dyDescent="0.25">
      <c r="A110" s="61">
        <v>65</v>
      </c>
      <c r="B110" s="62" t="s">
        <v>333</v>
      </c>
      <c r="C110" s="62" t="s">
        <v>334</v>
      </c>
      <c r="D110" s="63">
        <v>1</v>
      </c>
      <c r="E110" s="64">
        <v>23647.22</v>
      </c>
      <c r="F110" s="65" t="s">
        <v>79</v>
      </c>
      <c r="G110" s="66" t="s">
        <v>491</v>
      </c>
      <c r="H110" s="67">
        <v>41201</v>
      </c>
      <c r="I110" s="66">
        <v>25</v>
      </c>
      <c r="J110" s="67">
        <v>41201</v>
      </c>
      <c r="K110" s="68">
        <f>DATE(YEAR(J110)+I110, MONTH(J110), DAY(J110)-1)</f>
        <v>50331</v>
      </c>
      <c r="L110" s="58" t="str">
        <f t="shared" ca="1" si="14"/>
        <v>VIGENTE</v>
      </c>
      <c r="M110" s="23" t="s">
        <v>25</v>
      </c>
      <c r="N110" s="23"/>
      <c r="O110" s="23"/>
      <c r="P110" s="23">
        <v>264.79000000000002</v>
      </c>
      <c r="Q110" s="24"/>
      <c r="R110" s="25"/>
      <c r="T110" s="73"/>
    </row>
    <row r="111" spans="1:20" s="29" customFormat="1" ht="31.5" hidden="1" x14ac:dyDescent="0.25">
      <c r="A111" s="61">
        <v>66</v>
      </c>
      <c r="B111" s="70" t="s">
        <v>338</v>
      </c>
      <c r="C111" s="70" t="s">
        <v>339</v>
      </c>
      <c r="D111" s="63">
        <v>1</v>
      </c>
      <c r="E111" s="64" t="s">
        <v>340</v>
      </c>
      <c r="F111" s="65" t="s">
        <v>341</v>
      </c>
      <c r="G111" s="66" t="s">
        <v>440</v>
      </c>
      <c r="H111" s="67">
        <v>41528</v>
      </c>
      <c r="I111" s="66">
        <v>5</v>
      </c>
      <c r="J111" s="67">
        <v>41673</v>
      </c>
      <c r="K111" s="68">
        <v>43498</v>
      </c>
      <c r="L111" s="58" t="str">
        <f t="shared" ca="1" si="14"/>
        <v>VIGENTE</v>
      </c>
      <c r="M111" s="23" t="s">
        <v>31</v>
      </c>
      <c r="N111" s="23"/>
      <c r="O111" s="23"/>
      <c r="P111" s="23">
        <v>290.01</v>
      </c>
      <c r="Q111" s="24" t="s">
        <v>342</v>
      </c>
      <c r="R111" s="25"/>
      <c r="T111" s="73"/>
    </row>
    <row r="112" spans="1:20" s="29" customFormat="1" ht="63" hidden="1" x14ac:dyDescent="0.25">
      <c r="A112" s="61">
        <v>67</v>
      </c>
      <c r="B112" s="70" t="s">
        <v>343</v>
      </c>
      <c r="C112" s="70" t="s">
        <v>344</v>
      </c>
      <c r="D112" s="63">
        <v>6</v>
      </c>
      <c r="E112" s="64">
        <v>103912.41</v>
      </c>
      <c r="F112" s="65" t="s">
        <v>345</v>
      </c>
      <c r="G112" s="66" t="s">
        <v>414</v>
      </c>
      <c r="H112" s="67">
        <v>41879</v>
      </c>
      <c r="I112" s="66">
        <v>5</v>
      </c>
      <c r="J112" s="67">
        <v>41914</v>
      </c>
      <c r="K112" s="68" t="s">
        <v>420</v>
      </c>
      <c r="L112" s="58" t="str">
        <f t="shared" ca="1" si="14"/>
        <v>VIGENTE</v>
      </c>
      <c r="M112" s="23" t="s">
        <v>25</v>
      </c>
      <c r="N112" s="23"/>
      <c r="O112" s="38"/>
      <c r="P112" s="38">
        <v>6234.74</v>
      </c>
      <c r="Q112" s="24"/>
      <c r="R112" s="25"/>
      <c r="T112" s="73"/>
    </row>
    <row r="113" spans="1:20" s="29" customFormat="1" ht="63" x14ac:dyDescent="0.25">
      <c r="A113" s="61">
        <v>68</v>
      </c>
      <c r="B113" s="70" t="s">
        <v>346</v>
      </c>
      <c r="C113" s="70" t="s">
        <v>347</v>
      </c>
      <c r="D113" s="63">
        <v>1</v>
      </c>
      <c r="E113" s="64">
        <v>2189.7199999999998</v>
      </c>
      <c r="F113" s="65" t="s">
        <v>348</v>
      </c>
      <c r="G113" s="66" t="s">
        <v>441</v>
      </c>
      <c r="H113" s="67">
        <v>42018</v>
      </c>
      <c r="I113" s="66">
        <v>10</v>
      </c>
      <c r="J113" s="67">
        <v>42039</v>
      </c>
      <c r="K113" s="68">
        <f>DATE(YEAR(J113)+I113, MONTH(J113), DAY(J113)-1)</f>
        <v>45691</v>
      </c>
      <c r="L113" s="58" t="str">
        <f t="shared" ca="1" si="14"/>
        <v>VIGENTE</v>
      </c>
      <c r="M113" s="23" t="s">
        <v>25</v>
      </c>
      <c r="N113" s="36"/>
      <c r="O113" s="47"/>
      <c r="P113" s="47">
        <v>437.94</v>
      </c>
      <c r="Q113" s="24"/>
      <c r="R113" s="25"/>
      <c r="T113" s="73"/>
    </row>
    <row r="114" spans="1:20" s="29" customFormat="1" ht="59.25" hidden="1" customHeight="1" x14ac:dyDescent="0.25">
      <c r="A114" s="72">
        <v>69</v>
      </c>
      <c r="B114" s="70" t="s">
        <v>349</v>
      </c>
      <c r="C114" s="70" t="s">
        <v>350</v>
      </c>
      <c r="D114" s="73">
        <v>1</v>
      </c>
      <c r="E114" s="74">
        <v>400</v>
      </c>
      <c r="F114" s="75" t="s">
        <v>245</v>
      </c>
      <c r="G114" s="76" t="s">
        <v>439</v>
      </c>
      <c r="H114" s="77">
        <v>42066</v>
      </c>
      <c r="I114" s="76">
        <v>3</v>
      </c>
      <c r="J114" s="77">
        <v>42151</v>
      </c>
      <c r="K114" s="68">
        <v>43246</v>
      </c>
      <c r="L114" s="58" t="str">
        <f t="shared" ca="1" si="14"/>
        <v>VENCIDO</v>
      </c>
      <c r="M114" s="23" t="s">
        <v>31</v>
      </c>
      <c r="N114" s="23"/>
      <c r="O114" s="23"/>
      <c r="P114" s="23">
        <v>80</v>
      </c>
      <c r="Q114" s="35"/>
      <c r="T114" s="73"/>
    </row>
    <row r="115" spans="1:20" s="29" customFormat="1" ht="76.5" hidden="1" customHeight="1" x14ac:dyDescent="0.25">
      <c r="A115" s="85">
        <v>70</v>
      </c>
      <c r="B115" s="70" t="s">
        <v>351</v>
      </c>
      <c r="C115" s="70" t="s">
        <v>352</v>
      </c>
      <c r="D115" s="73">
        <v>6</v>
      </c>
      <c r="E115" s="74">
        <v>54263.83</v>
      </c>
      <c r="F115" s="75" t="s">
        <v>353</v>
      </c>
      <c r="G115" s="76" t="s">
        <v>441</v>
      </c>
      <c r="H115" s="77">
        <v>42398</v>
      </c>
      <c r="I115" s="76">
        <v>5</v>
      </c>
      <c r="J115" s="77">
        <v>42405</v>
      </c>
      <c r="K115" s="68">
        <v>44231</v>
      </c>
      <c r="L115" s="58" t="str">
        <f t="shared" ca="1" si="14"/>
        <v>VIGENTE</v>
      </c>
      <c r="M115" s="23" t="s">
        <v>31</v>
      </c>
      <c r="N115" s="23"/>
      <c r="O115" s="38"/>
      <c r="P115" s="23" t="s">
        <v>354</v>
      </c>
      <c r="Q115" s="24"/>
      <c r="R115" s="25"/>
      <c r="T115" s="73"/>
    </row>
    <row r="116" spans="1:20" s="29" customFormat="1" ht="47.25" hidden="1" customHeight="1" x14ac:dyDescent="0.25">
      <c r="A116" s="85">
        <v>71</v>
      </c>
      <c r="B116" s="70" t="s">
        <v>355</v>
      </c>
      <c r="C116" s="70" t="s">
        <v>356</v>
      </c>
      <c r="D116" s="73">
        <v>1</v>
      </c>
      <c r="E116" s="74">
        <v>1180.8</v>
      </c>
      <c r="F116" s="75" t="s">
        <v>357</v>
      </c>
      <c r="G116" s="76" t="s">
        <v>442</v>
      </c>
      <c r="H116" s="77">
        <v>42383</v>
      </c>
      <c r="I116" s="76">
        <v>5</v>
      </c>
      <c r="J116" s="77">
        <v>42438</v>
      </c>
      <c r="K116" s="68">
        <v>44263</v>
      </c>
      <c r="L116" s="58" t="str">
        <f t="shared" ca="1" si="14"/>
        <v>VIGENTE</v>
      </c>
      <c r="M116" s="23" t="s">
        <v>31</v>
      </c>
      <c r="N116" s="23"/>
      <c r="O116" s="38" t="s">
        <v>358</v>
      </c>
      <c r="P116" s="23"/>
      <c r="Q116" s="24"/>
      <c r="R116" s="25"/>
      <c r="T116" s="73"/>
    </row>
    <row r="117" spans="1:20" s="29" customFormat="1" ht="31.5" hidden="1" x14ac:dyDescent="0.25">
      <c r="A117" s="85">
        <v>72</v>
      </c>
      <c r="B117" s="70" t="s">
        <v>359</v>
      </c>
      <c r="C117" s="70" t="s">
        <v>360</v>
      </c>
      <c r="D117" s="73">
        <v>1</v>
      </c>
      <c r="E117" s="74">
        <v>1014.33</v>
      </c>
      <c r="F117" s="75" t="s">
        <v>361</v>
      </c>
      <c r="G117" s="76" t="s">
        <v>443</v>
      </c>
      <c r="H117" s="77">
        <v>43096</v>
      </c>
      <c r="I117" s="76">
        <v>5</v>
      </c>
      <c r="J117" s="77">
        <v>43096</v>
      </c>
      <c r="K117" s="68">
        <v>44921</v>
      </c>
      <c r="L117" s="58" t="str">
        <f t="shared" ca="1" si="14"/>
        <v>VIGENTE</v>
      </c>
      <c r="M117" s="23" t="s">
        <v>31</v>
      </c>
      <c r="N117" s="23"/>
      <c r="O117" s="38"/>
      <c r="P117" s="23" t="s">
        <v>362</v>
      </c>
      <c r="Q117" s="24"/>
      <c r="R117" s="25"/>
      <c r="T117" s="73"/>
    </row>
    <row r="118" spans="1:20" s="102" customFormat="1" ht="45" customHeight="1" x14ac:dyDescent="0.25">
      <c r="A118" s="85">
        <v>73</v>
      </c>
      <c r="B118" s="70" t="s">
        <v>363</v>
      </c>
      <c r="C118" s="70" t="s">
        <v>364</v>
      </c>
      <c r="D118" s="73">
        <v>1</v>
      </c>
      <c r="E118" s="74">
        <v>1349.51</v>
      </c>
      <c r="F118" s="75" t="s">
        <v>365</v>
      </c>
      <c r="G118" s="76" t="s">
        <v>492</v>
      </c>
      <c r="H118" s="77">
        <v>42978</v>
      </c>
      <c r="I118" s="76">
        <v>3</v>
      </c>
      <c r="J118" s="77">
        <v>42978</v>
      </c>
      <c r="K118" s="68">
        <v>44073</v>
      </c>
      <c r="L118" s="58" t="str">
        <f t="shared" ca="1" si="14"/>
        <v>VIGENTE</v>
      </c>
      <c r="M118" s="23" t="s">
        <v>31</v>
      </c>
      <c r="N118" s="23"/>
      <c r="O118" s="38"/>
      <c r="P118" s="23"/>
      <c r="Q118" s="24"/>
      <c r="R118" s="25"/>
      <c r="T118" s="86"/>
    </row>
    <row r="119" spans="1:20" ht="15.75" x14ac:dyDescent="0.25">
      <c r="B119" s="48" t="s">
        <v>366</v>
      </c>
      <c r="C119" s="48"/>
      <c r="D119" s="49"/>
      <c r="E119" s="49"/>
      <c r="F119" s="50"/>
      <c r="J119" s="120"/>
      <c r="K119" s="120"/>
      <c r="L119" s="120"/>
      <c r="M119" s="120"/>
    </row>
    <row r="120" spans="1:20" ht="15.75" x14ac:dyDescent="0.25">
      <c r="B120" s="48"/>
      <c r="C120" s="48"/>
      <c r="D120" s="117"/>
      <c r="E120" s="117"/>
      <c r="F120" s="117"/>
      <c r="J120" s="51"/>
      <c r="K120" s="51"/>
      <c r="L120" s="51"/>
      <c r="M120" s="51"/>
    </row>
    <row r="121" spans="1:20" ht="15.75" x14ac:dyDescent="0.25">
      <c r="B121" s="52"/>
      <c r="C121" s="52"/>
      <c r="D121" s="52" t="s">
        <v>367</v>
      </c>
      <c r="E121" s="52"/>
      <c r="F121" s="50"/>
      <c r="J121" s="118"/>
      <c r="K121" s="118"/>
      <c r="L121" s="118"/>
      <c r="M121" s="118"/>
    </row>
    <row r="122" spans="1:20" ht="15.75" x14ac:dyDescent="0.25">
      <c r="B122" s="50"/>
      <c r="C122" s="50"/>
      <c r="D122" s="52" t="s">
        <v>1</v>
      </c>
      <c r="E122" s="50"/>
      <c r="F122" s="50"/>
      <c r="J122" s="118"/>
      <c r="K122" s="118"/>
      <c r="L122" s="118"/>
      <c r="M122" s="118"/>
    </row>
    <row r="123" spans="1:20" x14ac:dyDescent="0.2">
      <c r="B123" s="53"/>
      <c r="C123" s="53"/>
      <c r="D123" s="53"/>
      <c r="E123" s="50"/>
      <c r="F123" s="50"/>
    </row>
    <row r="125" spans="1:20" ht="12" customHeight="1" x14ac:dyDescent="0.2">
      <c r="G125" s="54"/>
    </row>
    <row r="126" spans="1:20" ht="31.5" customHeight="1" x14ac:dyDescent="0.2">
      <c r="B126" s="55" t="s">
        <v>368</v>
      </c>
      <c r="C126" s="56"/>
      <c r="D126" s="56"/>
      <c r="E126" s="56"/>
      <c r="F126" s="56"/>
    </row>
    <row r="127" spans="1:20" ht="21.75" customHeight="1" x14ac:dyDescent="0.25">
      <c r="A127" s="57" t="s">
        <v>369</v>
      </c>
      <c r="B127" s="119" t="s">
        <v>370</v>
      </c>
      <c r="C127" s="119"/>
      <c r="D127" s="119"/>
      <c r="E127" s="119"/>
      <c r="F127" s="119"/>
    </row>
    <row r="128" spans="1:20" ht="23.25" customHeight="1" x14ac:dyDescent="0.25">
      <c r="A128" s="57" t="s">
        <v>371</v>
      </c>
      <c r="B128" s="119" t="s">
        <v>372</v>
      </c>
      <c r="C128" s="119"/>
      <c r="D128" s="119"/>
      <c r="E128" s="119"/>
      <c r="F128" s="119"/>
    </row>
  </sheetData>
  <mergeCells count="11">
    <mergeCell ref="J119:M119"/>
    <mergeCell ref="U43:W43"/>
    <mergeCell ref="I1:K1"/>
    <mergeCell ref="A2:M2"/>
    <mergeCell ref="A3:M3"/>
    <mergeCell ref="A4:M4"/>
    <mergeCell ref="D120:F120"/>
    <mergeCell ref="J121:M121"/>
    <mergeCell ref="J122:M122"/>
    <mergeCell ref="B127:F127"/>
    <mergeCell ref="B128:F128"/>
  </mergeCells>
  <conditionalFormatting sqref="L8:L117">
    <cfRule type="cellIs" dxfId="38" priority="148" stopIfTrue="1" operator="equal">
      <formula>"POR VENCER"</formula>
    </cfRule>
    <cfRule type="cellIs" dxfId="37" priority="149" stopIfTrue="1" operator="equal">
      <formula>"VENCIDO"</formula>
    </cfRule>
    <cfRule type="cellIs" dxfId="36" priority="150" stopIfTrue="1" operator="equal">
      <formula>"VIGENTE"</formula>
    </cfRule>
  </conditionalFormatting>
  <conditionalFormatting sqref="M62">
    <cfRule type="cellIs" dxfId="35" priority="130" stopIfTrue="1" operator="equal">
      <formula>"POR VENCER"</formula>
    </cfRule>
    <cfRule type="cellIs" dxfId="34" priority="131" stopIfTrue="1" operator="equal">
      <formula>"VENCIDO"</formula>
    </cfRule>
    <cfRule type="cellIs" dxfId="33" priority="132" stopIfTrue="1" operator="equal">
      <formula>"VIGENTE"</formula>
    </cfRule>
  </conditionalFormatting>
  <conditionalFormatting sqref="L118">
    <cfRule type="cellIs" dxfId="32" priority="1" stopIfTrue="1" operator="equal">
      <formula>"POR VENCER"</formula>
    </cfRule>
    <cfRule type="cellIs" dxfId="31" priority="2" stopIfTrue="1" operator="equal">
      <formula>"VENCIDO"</formula>
    </cfRule>
    <cfRule type="cellIs" dxfId="30" priority="3" stopIfTrue="1" operator="equal">
      <formula>"VIGENTE"</formula>
    </cfRule>
  </conditionalFormatting>
  <pageMargins left="0.70866141732283472" right="0.70866141732283472" top="0.35433070866141736" bottom="0.74803149606299213" header="0.31496062992125984" footer="0.31496062992125984"/>
  <pageSetup paperSize="5" scale="5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7" workbookViewId="0">
      <selection activeCell="C18" sqref="C18"/>
    </sheetView>
  </sheetViews>
  <sheetFormatPr baseColWidth="10" defaultRowHeight="15" x14ac:dyDescent="0.25"/>
  <cols>
    <col min="2" max="2" width="32.42578125" customWidth="1"/>
    <col min="3" max="3" width="35.7109375" customWidth="1"/>
    <col min="4" max="4" width="11.140625" customWidth="1"/>
    <col min="5" max="5" width="13.28515625" customWidth="1"/>
    <col min="6" max="6" width="29.28515625" customWidth="1"/>
    <col min="7" max="7" width="28" customWidth="1"/>
    <col min="8" max="8" width="17.42578125" customWidth="1"/>
    <col min="9" max="9" width="13.42578125" customWidth="1"/>
    <col min="10" max="10" width="13.7109375" customWidth="1"/>
    <col min="11" max="11" width="17.85546875" customWidth="1"/>
    <col min="12" max="12" width="20.5703125" customWidth="1"/>
    <col min="13" max="19" width="35.7109375" hidden="1" customWidth="1"/>
    <col min="20" max="20" width="35.7109375" customWidth="1"/>
  </cols>
  <sheetData>
    <row r="1" spans="1:21" s="1" customFormat="1" ht="36" customHeight="1" x14ac:dyDescent="0.35">
      <c r="B1" s="2"/>
      <c r="C1" s="2"/>
      <c r="D1" s="2"/>
      <c r="I1" s="122"/>
      <c r="J1" s="123"/>
      <c r="K1" s="123"/>
      <c r="L1" s="3"/>
      <c r="M1" s="3"/>
      <c r="N1" s="3"/>
      <c r="O1" s="3"/>
      <c r="P1" s="3"/>
    </row>
    <row r="2" spans="1:21" s="1" customFormat="1" ht="34.5" customHeight="1" x14ac:dyDescent="0.4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"/>
      <c r="O2" s="4"/>
      <c r="P2" s="4"/>
      <c r="Q2" s="5"/>
    </row>
    <row r="3" spans="1:21" s="1" customFormat="1" ht="30.75" customHeight="1" x14ac:dyDescent="0.35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6">
        <f>SUM(E60,E61,E62,E63)</f>
        <v>0</v>
      </c>
      <c r="O3" s="7"/>
      <c r="P3" s="7"/>
      <c r="Q3" s="7"/>
    </row>
    <row r="4" spans="1:21" s="1" customFormat="1" ht="30.75" customHeight="1" x14ac:dyDescent="0.35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8"/>
      <c r="O4" s="8"/>
      <c r="P4" s="8"/>
      <c r="Q4" s="9"/>
    </row>
    <row r="5" spans="1:21" s="1" customFormat="1" ht="25.5" customHeight="1" x14ac:dyDescent="0.35">
      <c r="A5" s="10"/>
      <c r="B5" s="10"/>
      <c r="C5" s="10"/>
      <c r="D5" s="10"/>
      <c r="E5" s="127" t="s">
        <v>467</v>
      </c>
      <c r="F5" s="127"/>
      <c r="G5" s="127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21" s="1" customFormat="1" ht="25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1" s="33" customFormat="1" ht="63.75" customHeight="1" x14ac:dyDescent="0.25">
      <c r="A7" s="99" t="s">
        <v>3</v>
      </c>
      <c r="B7" s="99" t="s">
        <v>4</v>
      </c>
      <c r="C7" s="99" t="s">
        <v>5</v>
      </c>
      <c r="D7" s="99" t="s">
        <v>6</v>
      </c>
      <c r="E7" s="99" t="s">
        <v>7</v>
      </c>
      <c r="F7" s="99" t="s">
        <v>8</v>
      </c>
      <c r="G7" s="99" t="s">
        <v>9</v>
      </c>
      <c r="H7" s="99" t="s">
        <v>10</v>
      </c>
      <c r="I7" s="99" t="s">
        <v>11</v>
      </c>
      <c r="J7" s="99" t="s">
        <v>12</v>
      </c>
      <c r="K7" s="99" t="s">
        <v>13</v>
      </c>
      <c r="L7" s="99" t="s">
        <v>14</v>
      </c>
      <c r="M7" s="100" t="s">
        <v>15</v>
      </c>
      <c r="N7" s="101" t="s">
        <v>16</v>
      </c>
      <c r="O7" s="100" t="s">
        <v>17</v>
      </c>
      <c r="P7" s="100" t="s">
        <v>18</v>
      </c>
      <c r="Q7" s="100" t="s">
        <v>19</v>
      </c>
      <c r="R7" s="100" t="s">
        <v>20</v>
      </c>
      <c r="S7" s="100" t="s">
        <v>21</v>
      </c>
      <c r="T7" s="100" t="s">
        <v>22</v>
      </c>
    </row>
    <row r="8" spans="1:21" s="29" customFormat="1" ht="78.75" x14ac:dyDescent="0.25">
      <c r="A8" s="13">
        <v>1</v>
      </c>
      <c r="B8" s="16" t="s">
        <v>208</v>
      </c>
      <c r="C8" s="16" t="s">
        <v>209</v>
      </c>
      <c r="D8" s="30">
        <v>1</v>
      </c>
      <c r="E8" s="17">
        <v>168.83</v>
      </c>
      <c r="F8" s="18" t="s">
        <v>200</v>
      </c>
      <c r="G8" s="19" t="s">
        <v>464</v>
      </c>
      <c r="H8" s="20">
        <v>41899</v>
      </c>
      <c r="I8" s="19">
        <v>2</v>
      </c>
      <c r="J8" s="20">
        <v>41922</v>
      </c>
      <c r="K8" s="21">
        <v>42652</v>
      </c>
      <c r="L8" s="58" t="s">
        <v>465</v>
      </c>
      <c r="M8" s="23" t="s">
        <v>31</v>
      </c>
      <c r="N8" s="23" t="s">
        <v>201</v>
      </c>
      <c r="O8" s="23"/>
      <c r="P8" s="23">
        <v>75</v>
      </c>
      <c r="Q8" s="24" t="s">
        <v>27</v>
      </c>
      <c r="R8" s="25" t="s">
        <v>210</v>
      </c>
      <c r="T8" s="29" t="s">
        <v>466</v>
      </c>
    </row>
    <row r="9" spans="1:21" s="29" customFormat="1" ht="63" x14ac:dyDescent="0.25">
      <c r="A9" s="61">
        <v>2</v>
      </c>
      <c r="B9" s="70" t="s">
        <v>86</v>
      </c>
      <c r="C9" s="70" t="s">
        <v>398</v>
      </c>
      <c r="D9" s="63">
        <v>4</v>
      </c>
      <c r="E9" s="64">
        <v>25048.29</v>
      </c>
      <c r="F9" s="65" t="s">
        <v>87</v>
      </c>
      <c r="G9" s="66" t="s">
        <v>477</v>
      </c>
      <c r="H9" s="67">
        <v>40899</v>
      </c>
      <c r="I9" s="66">
        <v>5</v>
      </c>
      <c r="J9" s="78">
        <v>40935</v>
      </c>
      <c r="K9" s="68">
        <f>DATE(YEAR(J9)+I9, MONTH(J9), DAY(J9)-1)</f>
        <v>42761</v>
      </c>
      <c r="L9" s="58" t="str">
        <f ca="1">IF(K9&lt;ORIGINAL!$I$6,"VENCIDO",IF(K9&lt;(DATE(YEAR(ORIGINAL!$I$6),MONTH(ORIGINAL!$I$6)+3,DAY(ORIGINAL!$I$6))),"POR VENCER","VIGENTE"))</f>
        <v>VENCIDO</v>
      </c>
      <c r="M9" s="23" t="s">
        <v>31</v>
      </c>
      <c r="N9" s="23" t="s">
        <v>89</v>
      </c>
      <c r="O9" s="23"/>
      <c r="P9" s="23">
        <v>305.79000000000002</v>
      </c>
      <c r="Q9" s="24" t="s">
        <v>27</v>
      </c>
      <c r="R9" s="25"/>
      <c r="T9" s="73" t="s">
        <v>493</v>
      </c>
    </row>
    <row r="10" spans="1:21" ht="78.75" x14ac:dyDescent="0.25">
      <c r="A10" s="13">
        <v>3</v>
      </c>
      <c r="B10" s="87" t="s">
        <v>329</v>
      </c>
      <c r="C10" s="87" t="s">
        <v>330</v>
      </c>
      <c r="D10" s="88">
        <v>2</v>
      </c>
      <c r="E10" s="89">
        <v>160</v>
      </c>
      <c r="F10" s="90" t="s">
        <v>331</v>
      </c>
      <c r="G10" s="91" t="s">
        <v>490</v>
      </c>
      <c r="H10" s="92">
        <v>40903</v>
      </c>
      <c r="I10" s="91">
        <v>2</v>
      </c>
      <c r="J10" s="92">
        <v>40903</v>
      </c>
      <c r="K10" s="92">
        <v>41633</v>
      </c>
      <c r="L10" s="95" t="str">
        <f ca="1">IF(K10&lt;ORIGINAL!$I$6,"VENCIDO",IF(K10&lt;(DATE(YEAR(ORIGINAL!$I$6),MONTH(ORIGINAL!$I$6)+3,DAY(ORIGINAL!$I$6))),"POR VENCER","VIGENTE"))</f>
        <v>VENCIDO</v>
      </c>
      <c r="M10" s="94" t="s">
        <v>31</v>
      </c>
      <c r="N10" s="94"/>
      <c r="O10" s="93" t="s">
        <v>332</v>
      </c>
      <c r="P10" s="93"/>
      <c r="Q10" s="97"/>
      <c r="R10" s="98" t="s">
        <v>27</v>
      </c>
      <c r="S10" s="94"/>
      <c r="T10" s="96" t="s">
        <v>494</v>
      </c>
    </row>
    <row r="11" spans="1:21" ht="47.25" x14ac:dyDescent="0.25">
      <c r="A11" s="61">
        <v>4</v>
      </c>
      <c r="B11" s="87" t="s">
        <v>95</v>
      </c>
      <c r="C11" s="87" t="s">
        <v>96</v>
      </c>
      <c r="D11" s="103" t="s">
        <v>97</v>
      </c>
      <c r="E11" s="89">
        <v>1900</v>
      </c>
      <c r="F11" s="90" t="s">
        <v>98</v>
      </c>
      <c r="G11" s="91" t="s">
        <v>480</v>
      </c>
      <c r="H11" s="92">
        <v>39379</v>
      </c>
      <c r="I11" s="91">
        <v>5</v>
      </c>
      <c r="J11" s="92">
        <v>39379</v>
      </c>
      <c r="K11" s="92">
        <v>41205</v>
      </c>
      <c r="L11" s="95" t="str">
        <f ca="1">IF(K11&lt;ORIGINAL!$I$6,"VENCIDO",IF(K11&lt;(DATE(YEAR(ORIGINAL!$I$6),MONTH(ORIGINAL!$I$6)+3,DAY(ORIGINAL!$I$6))),"POR VENCER","VIGENTE"))</f>
        <v>VENCIDO</v>
      </c>
      <c r="M11" s="94" t="s">
        <v>479</v>
      </c>
      <c r="N11" s="93" t="s">
        <v>99</v>
      </c>
      <c r="O11" s="104" t="s">
        <v>100</v>
      </c>
      <c r="P11" s="104"/>
      <c r="Q11" s="97" t="s">
        <v>27</v>
      </c>
      <c r="R11" s="98"/>
      <c r="S11" s="94"/>
      <c r="T11" s="96" t="s">
        <v>479</v>
      </c>
    </row>
    <row r="12" spans="1:21" ht="31.5" x14ac:dyDescent="0.25">
      <c r="A12" s="13">
        <v>5</v>
      </c>
      <c r="B12" s="87" t="s">
        <v>355</v>
      </c>
      <c r="C12" s="87" t="s">
        <v>356</v>
      </c>
      <c r="D12" s="88">
        <v>1</v>
      </c>
      <c r="E12" s="89">
        <v>1180.8</v>
      </c>
      <c r="F12" s="90" t="s">
        <v>357</v>
      </c>
      <c r="G12" s="91" t="s">
        <v>442</v>
      </c>
      <c r="H12" s="92">
        <v>42383</v>
      </c>
      <c r="I12" s="91">
        <v>5</v>
      </c>
      <c r="J12" s="92">
        <v>42438</v>
      </c>
      <c r="K12" s="92">
        <v>44263</v>
      </c>
      <c r="L12" s="114" t="str">
        <f ca="1">IF(K12&lt;Hoja3!$I$6,"VENCIDO",IF(K12&lt;(DATE(YEAR(Hoja3!$I$6),MONTH(Hoja3!$I$6)+3,DAY(Hoja3!$I$6))),"POR VENCER","VIGENTE"))</f>
        <v>VIGENTE</v>
      </c>
      <c r="T12" t="s">
        <v>531</v>
      </c>
    </row>
    <row r="13" spans="1:21" ht="56.25" customHeight="1" x14ac:dyDescent="0.25">
      <c r="A13" s="61">
        <v>6</v>
      </c>
      <c r="B13" s="87" t="s">
        <v>52</v>
      </c>
      <c r="C13" s="87" t="s">
        <v>53</v>
      </c>
      <c r="D13" s="88">
        <v>4</v>
      </c>
      <c r="E13" s="89">
        <v>25608.78</v>
      </c>
      <c r="F13" s="129" t="s">
        <v>381</v>
      </c>
      <c r="G13" s="91" t="s">
        <v>382</v>
      </c>
      <c r="H13" s="92">
        <v>39434</v>
      </c>
      <c r="I13" s="91">
        <v>15</v>
      </c>
      <c r="J13" s="92">
        <v>39434</v>
      </c>
      <c r="K13" s="92">
        <f>DATE(YEAR(J13)+I13, MONTH(J13), DAY(J13)-1)</f>
        <v>44912</v>
      </c>
      <c r="L13" s="95" t="str">
        <f ca="1">IF(K13&lt;Hoja3!$I$6,"VENCIDO",IF(K13&lt;(DATE(YEAR(Hoja3!$I$6),MONTH(Hoja3!$I$6)+3,DAY(Hoja3!$I$6))),"POR VENCER","VIGENTE"))</f>
        <v>VIGENTE</v>
      </c>
      <c r="M13" s="93"/>
      <c r="N13" s="93"/>
      <c r="O13" s="93"/>
      <c r="P13" s="93"/>
      <c r="Q13" s="97"/>
      <c r="R13" s="98"/>
      <c r="S13" s="94"/>
      <c r="T13" s="88"/>
      <c r="U13" s="128" t="s">
        <v>550</v>
      </c>
    </row>
  </sheetData>
  <mergeCells count="5">
    <mergeCell ref="I1:K1"/>
    <mergeCell ref="A2:M2"/>
    <mergeCell ref="A3:M3"/>
    <mergeCell ref="A4:M4"/>
    <mergeCell ref="E5:G5"/>
  </mergeCells>
  <conditionalFormatting sqref="L8">
    <cfRule type="cellIs" dxfId="29" priority="16" stopIfTrue="1" operator="equal">
      <formula>"POR VENCER"</formula>
    </cfRule>
    <cfRule type="cellIs" dxfId="28" priority="17" stopIfTrue="1" operator="equal">
      <formula>"VENCIDO"</formula>
    </cfRule>
    <cfRule type="cellIs" dxfId="27" priority="18" stopIfTrue="1" operator="equal">
      <formula>"VIGENTE"</formula>
    </cfRule>
  </conditionalFormatting>
  <conditionalFormatting sqref="L9">
    <cfRule type="cellIs" dxfId="26" priority="13" stopIfTrue="1" operator="equal">
      <formula>"POR VENCER"</formula>
    </cfRule>
    <cfRule type="cellIs" dxfId="25" priority="14" stopIfTrue="1" operator="equal">
      <formula>"VENCIDO"</formula>
    </cfRule>
    <cfRule type="cellIs" dxfId="24" priority="15" stopIfTrue="1" operator="equal">
      <formula>"VIGENTE"</formula>
    </cfRule>
  </conditionalFormatting>
  <conditionalFormatting sqref="L10">
    <cfRule type="cellIs" dxfId="23" priority="10" stopIfTrue="1" operator="equal">
      <formula>"POR VENCER"</formula>
    </cfRule>
    <cfRule type="cellIs" dxfId="22" priority="11" stopIfTrue="1" operator="equal">
      <formula>"VENCIDO"</formula>
    </cfRule>
    <cfRule type="cellIs" dxfId="21" priority="12" stopIfTrue="1" operator="equal">
      <formula>"VIGENTE"</formula>
    </cfRule>
  </conditionalFormatting>
  <conditionalFormatting sqref="L11">
    <cfRule type="cellIs" dxfId="20" priority="7" stopIfTrue="1" operator="equal">
      <formula>"POR VENCER"</formula>
    </cfRule>
    <cfRule type="cellIs" dxfId="19" priority="8" stopIfTrue="1" operator="equal">
      <formula>"VENCIDO"</formula>
    </cfRule>
    <cfRule type="cellIs" dxfId="18" priority="9" stopIfTrue="1" operator="equal">
      <formula>"VIGENTE"</formula>
    </cfRule>
  </conditionalFormatting>
  <conditionalFormatting sqref="L12">
    <cfRule type="cellIs" dxfId="17" priority="4" stopIfTrue="1" operator="equal">
      <formula>"POR VENCER"</formula>
    </cfRule>
    <cfRule type="cellIs" dxfId="16" priority="5" stopIfTrue="1" operator="equal">
      <formula>"VENCIDO"</formula>
    </cfRule>
    <cfRule type="cellIs" dxfId="15" priority="6" stopIfTrue="1" operator="equal">
      <formula>"VIGENTE"</formula>
    </cfRule>
  </conditionalFormatting>
  <conditionalFormatting sqref="L13">
    <cfRule type="cellIs" dxfId="14" priority="1" stopIfTrue="1" operator="equal">
      <formula>"POR VENCER"</formula>
    </cfRule>
    <cfRule type="cellIs" dxfId="13" priority="2" stopIfTrue="1" operator="equal">
      <formula>"VENCIDO"</formula>
    </cfRule>
    <cfRule type="cellIs" dxfId="12" priority="3" stopIfTrue="1" operator="equal">
      <formula>"VIGENTE"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abSelected="1" topLeftCell="A7" workbookViewId="0">
      <selection activeCell="U18" sqref="A18:U18"/>
    </sheetView>
  </sheetViews>
  <sheetFormatPr baseColWidth="10" defaultRowHeight="12.75" x14ac:dyDescent="0.2"/>
  <cols>
    <col min="1" max="1" width="6.42578125" style="1" customWidth="1"/>
    <col min="2" max="2" width="42.140625" style="2" customWidth="1"/>
    <col min="3" max="3" width="31.85546875" style="2" customWidth="1"/>
    <col min="4" max="4" width="10.7109375" style="2" customWidth="1"/>
    <col min="5" max="5" width="17.140625" style="1" customWidth="1"/>
    <col min="6" max="6" width="46.140625" style="1" customWidth="1"/>
    <col min="7" max="7" width="21" style="1" customWidth="1"/>
    <col min="8" max="8" width="17" style="1" customWidth="1"/>
    <col min="9" max="9" width="14.28515625" style="1" customWidth="1"/>
    <col min="10" max="10" width="13" style="1" customWidth="1"/>
    <col min="11" max="11" width="20.5703125" style="1" customWidth="1"/>
    <col min="12" max="12" width="14.85546875" style="1" bestFit="1" customWidth="1"/>
    <col min="13" max="18" width="32.28515625" style="1" hidden="1" customWidth="1"/>
    <col min="19" max="19" width="30.7109375" style="1" hidden="1" customWidth="1"/>
    <col min="20" max="20" width="63.5703125" style="1" hidden="1" customWidth="1"/>
    <col min="21" max="21" width="43.5703125" style="1" customWidth="1"/>
    <col min="22" max="22" width="38.140625" style="1" customWidth="1"/>
    <col min="23" max="239" width="11.42578125" style="1"/>
    <col min="240" max="240" width="6.42578125" style="1" customWidth="1"/>
    <col min="241" max="241" width="50.5703125" style="1" customWidth="1"/>
    <col min="242" max="242" width="35.28515625" style="1" customWidth="1"/>
    <col min="243" max="243" width="10.7109375" style="1" customWidth="1"/>
    <col min="244" max="244" width="15.85546875" style="1" customWidth="1"/>
    <col min="245" max="245" width="39.85546875" style="1" customWidth="1"/>
    <col min="246" max="246" width="22.5703125" style="1" customWidth="1"/>
    <col min="247" max="247" width="15.28515625" style="1" customWidth="1"/>
    <col min="248" max="248" width="12" style="1" customWidth="1"/>
    <col min="249" max="249" width="15.7109375" style="1" customWidth="1"/>
    <col min="250" max="250" width="21.140625" style="1" customWidth="1"/>
    <col min="251" max="251" width="14.85546875" style="1" customWidth="1"/>
    <col min="252" max="260" width="0" style="1" hidden="1" customWidth="1"/>
    <col min="261" max="495" width="11.42578125" style="1"/>
    <col min="496" max="496" width="6.42578125" style="1" customWidth="1"/>
    <col min="497" max="497" width="50.5703125" style="1" customWidth="1"/>
    <col min="498" max="498" width="35.28515625" style="1" customWidth="1"/>
    <col min="499" max="499" width="10.7109375" style="1" customWidth="1"/>
    <col min="500" max="500" width="15.85546875" style="1" customWidth="1"/>
    <col min="501" max="501" width="39.85546875" style="1" customWidth="1"/>
    <col min="502" max="502" width="22.5703125" style="1" customWidth="1"/>
    <col min="503" max="503" width="15.28515625" style="1" customWidth="1"/>
    <col min="504" max="504" width="12" style="1" customWidth="1"/>
    <col min="505" max="505" width="15.7109375" style="1" customWidth="1"/>
    <col min="506" max="506" width="21.140625" style="1" customWidth="1"/>
    <col min="507" max="507" width="14.85546875" style="1" customWidth="1"/>
    <col min="508" max="516" width="0" style="1" hidden="1" customWidth="1"/>
    <col min="517" max="751" width="11.42578125" style="1"/>
    <col min="752" max="752" width="6.42578125" style="1" customWidth="1"/>
    <col min="753" max="753" width="50.5703125" style="1" customWidth="1"/>
    <col min="754" max="754" width="35.28515625" style="1" customWidth="1"/>
    <col min="755" max="755" width="10.7109375" style="1" customWidth="1"/>
    <col min="756" max="756" width="15.85546875" style="1" customWidth="1"/>
    <col min="757" max="757" width="39.85546875" style="1" customWidth="1"/>
    <col min="758" max="758" width="22.5703125" style="1" customWidth="1"/>
    <col min="759" max="759" width="15.28515625" style="1" customWidth="1"/>
    <col min="760" max="760" width="12" style="1" customWidth="1"/>
    <col min="761" max="761" width="15.7109375" style="1" customWidth="1"/>
    <col min="762" max="762" width="21.140625" style="1" customWidth="1"/>
    <col min="763" max="763" width="14.85546875" style="1" customWidth="1"/>
    <col min="764" max="772" width="0" style="1" hidden="1" customWidth="1"/>
    <col min="773" max="1007" width="11.42578125" style="1"/>
    <col min="1008" max="1008" width="6.42578125" style="1" customWidth="1"/>
    <col min="1009" max="1009" width="50.5703125" style="1" customWidth="1"/>
    <col min="1010" max="1010" width="35.28515625" style="1" customWidth="1"/>
    <col min="1011" max="1011" width="10.7109375" style="1" customWidth="1"/>
    <col min="1012" max="1012" width="15.85546875" style="1" customWidth="1"/>
    <col min="1013" max="1013" width="39.85546875" style="1" customWidth="1"/>
    <col min="1014" max="1014" width="22.5703125" style="1" customWidth="1"/>
    <col min="1015" max="1015" width="15.28515625" style="1" customWidth="1"/>
    <col min="1016" max="1016" width="12" style="1" customWidth="1"/>
    <col min="1017" max="1017" width="15.7109375" style="1" customWidth="1"/>
    <col min="1018" max="1018" width="21.140625" style="1" customWidth="1"/>
    <col min="1019" max="1019" width="14.85546875" style="1" customWidth="1"/>
    <col min="1020" max="1028" width="0" style="1" hidden="1" customWidth="1"/>
    <col min="1029" max="1263" width="11.42578125" style="1"/>
    <col min="1264" max="1264" width="6.42578125" style="1" customWidth="1"/>
    <col min="1265" max="1265" width="50.5703125" style="1" customWidth="1"/>
    <col min="1266" max="1266" width="35.28515625" style="1" customWidth="1"/>
    <col min="1267" max="1267" width="10.7109375" style="1" customWidth="1"/>
    <col min="1268" max="1268" width="15.85546875" style="1" customWidth="1"/>
    <col min="1269" max="1269" width="39.85546875" style="1" customWidth="1"/>
    <col min="1270" max="1270" width="22.5703125" style="1" customWidth="1"/>
    <col min="1271" max="1271" width="15.28515625" style="1" customWidth="1"/>
    <col min="1272" max="1272" width="12" style="1" customWidth="1"/>
    <col min="1273" max="1273" width="15.7109375" style="1" customWidth="1"/>
    <col min="1274" max="1274" width="21.140625" style="1" customWidth="1"/>
    <col min="1275" max="1275" width="14.85546875" style="1" customWidth="1"/>
    <col min="1276" max="1284" width="0" style="1" hidden="1" customWidth="1"/>
    <col min="1285" max="1519" width="11.42578125" style="1"/>
    <col min="1520" max="1520" width="6.42578125" style="1" customWidth="1"/>
    <col min="1521" max="1521" width="50.5703125" style="1" customWidth="1"/>
    <col min="1522" max="1522" width="35.28515625" style="1" customWidth="1"/>
    <col min="1523" max="1523" width="10.7109375" style="1" customWidth="1"/>
    <col min="1524" max="1524" width="15.85546875" style="1" customWidth="1"/>
    <col min="1525" max="1525" width="39.85546875" style="1" customWidth="1"/>
    <col min="1526" max="1526" width="22.5703125" style="1" customWidth="1"/>
    <col min="1527" max="1527" width="15.28515625" style="1" customWidth="1"/>
    <col min="1528" max="1528" width="12" style="1" customWidth="1"/>
    <col min="1529" max="1529" width="15.7109375" style="1" customWidth="1"/>
    <col min="1530" max="1530" width="21.140625" style="1" customWidth="1"/>
    <col min="1531" max="1531" width="14.85546875" style="1" customWidth="1"/>
    <col min="1532" max="1540" width="0" style="1" hidden="1" customWidth="1"/>
    <col min="1541" max="1775" width="11.42578125" style="1"/>
    <col min="1776" max="1776" width="6.42578125" style="1" customWidth="1"/>
    <col min="1777" max="1777" width="50.5703125" style="1" customWidth="1"/>
    <col min="1778" max="1778" width="35.28515625" style="1" customWidth="1"/>
    <col min="1779" max="1779" width="10.7109375" style="1" customWidth="1"/>
    <col min="1780" max="1780" width="15.85546875" style="1" customWidth="1"/>
    <col min="1781" max="1781" width="39.85546875" style="1" customWidth="1"/>
    <col min="1782" max="1782" width="22.5703125" style="1" customWidth="1"/>
    <col min="1783" max="1783" width="15.28515625" style="1" customWidth="1"/>
    <col min="1784" max="1784" width="12" style="1" customWidth="1"/>
    <col min="1785" max="1785" width="15.7109375" style="1" customWidth="1"/>
    <col min="1786" max="1786" width="21.140625" style="1" customWidth="1"/>
    <col min="1787" max="1787" width="14.85546875" style="1" customWidth="1"/>
    <col min="1788" max="1796" width="0" style="1" hidden="1" customWidth="1"/>
    <col min="1797" max="2031" width="11.42578125" style="1"/>
    <col min="2032" max="2032" width="6.42578125" style="1" customWidth="1"/>
    <col min="2033" max="2033" width="50.5703125" style="1" customWidth="1"/>
    <col min="2034" max="2034" width="35.28515625" style="1" customWidth="1"/>
    <col min="2035" max="2035" width="10.7109375" style="1" customWidth="1"/>
    <col min="2036" max="2036" width="15.85546875" style="1" customWidth="1"/>
    <col min="2037" max="2037" width="39.85546875" style="1" customWidth="1"/>
    <col min="2038" max="2038" width="22.5703125" style="1" customWidth="1"/>
    <col min="2039" max="2039" width="15.28515625" style="1" customWidth="1"/>
    <col min="2040" max="2040" width="12" style="1" customWidth="1"/>
    <col min="2041" max="2041" width="15.7109375" style="1" customWidth="1"/>
    <col min="2042" max="2042" width="21.140625" style="1" customWidth="1"/>
    <col min="2043" max="2043" width="14.85546875" style="1" customWidth="1"/>
    <col min="2044" max="2052" width="0" style="1" hidden="1" customWidth="1"/>
    <col min="2053" max="2287" width="11.42578125" style="1"/>
    <col min="2288" max="2288" width="6.42578125" style="1" customWidth="1"/>
    <col min="2289" max="2289" width="50.5703125" style="1" customWidth="1"/>
    <col min="2290" max="2290" width="35.28515625" style="1" customWidth="1"/>
    <col min="2291" max="2291" width="10.7109375" style="1" customWidth="1"/>
    <col min="2292" max="2292" width="15.85546875" style="1" customWidth="1"/>
    <col min="2293" max="2293" width="39.85546875" style="1" customWidth="1"/>
    <col min="2294" max="2294" width="22.5703125" style="1" customWidth="1"/>
    <col min="2295" max="2295" width="15.28515625" style="1" customWidth="1"/>
    <col min="2296" max="2296" width="12" style="1" customWidth="1"/>
    <col min="2297" max="2297" width="15.7109375" style="1" customWidth="1"/>
    <col min="2298" max="2298" width="21.140625" style="1" customWidth="1"/>
    <col min="2299" max="2299" width="14.85546875" style="1" customWidth="1"/>
    <col min="2300" max="2308" width="0" style="1" hidden="1" customWidth="1"/>
    <col min="2309" max="2543" width="11.42578125" style="1"/>
    <col min="2544" max="2544" width="6.42578125" style="1" customWidth="1"/>
    <col min="2545" max="2545" width="50.5703125" style="1" customWidth="1"/>
    <col min="2546" max="2546" width="35.28515625" style="1" customWidth="1"/>
    <col min="2547" max="2547" width="10.7109375" style="1" customWidth="1"/>
    <col min="2548" max="2548" width="15.85546875" style="1" customWidth="1"/>
    <col min="2549" max="2549" width="39.85546875" style="1" customWidth="1"/>
    <col min="2550" max="2550" width="22.5703125" style="1" customWidth="1"/>
    <col min="2551" max="2551" width="15.28515625" style="1" customWidth="1"/>
    <col min="2552" max="2552" width="12" style="1" customWidth="1"/>
    <col min="2553" max="2553" width="15.7109375" style="1" customWidth="1"/>
    <col min="2554" max="2554" width="21.140625" style="1" customWidth="1"/>
    <col min="2555" max="2555" width="14.85546875" style="1" customWidth="1"/>
    <col min="2556" max="2564" width="0" style="1" hidden="1" customWidth="1"/>
    <col min="2565" max="2799" width="11.42578125" style="1"/>
    <col min="2800" max="2800" width="6.42578125" style="1" customWidth="1"/>
    <col min="2801" max="2801" width="50.5703125" style="1" customWidth="1"/>
    <col min="2802" max="2802" width="35.28515625" style="1" customWidth="1"/>
    <col min="2803" max="2803" width="10.7109375" style="1" customWidth="1"/>
    <col min="2804" max="2804" width="15.85546875" style="1" customWidth="1"/>
    <col min="2805" max="2805" width="39.85546875" style="1" customWidth="1"/>
    <col min="2806" max="2806" width="22.5703125" style="1" customWidth="1"/>
    <col min="2807" max="2807" width="15.28515625" style="1" customWidth="1"/>
    <col min="2808" max="2808" width="12" style="1" customWidth="1"/>
    <col min="2809" max="2809" width="15.7109375" style="1" customWidth="1"/>
    <col min="2810" max="2810" width="21.140625" style="1" customWidth="1"/>
    <col min="2811" max="2811" width="14.85546875" style="1" customWidth="1"/>
    <col min="2812" max="2820" width="0" style="1" hidden="1" customWidth="1"/>
    <col min="2821" max="3055" width="11.42578125" style="1"/>
    <col min="3056" max="3056" width="6.42578125" style="1" customWidth="1"/>
    <col min="3057" max="3057" width="50.5703125" style="1" customWidth="1"/>
    <col min="3058" max="3058" width="35.28515625" style="1" customWidth="1"/>
    <col min="3059" max="3059" width="10.7109375" style="1" customWidth="1"/>
    <col min="3060" max="3060" width="15.85546875" style="1" customWidth="1"/>
    <col min="3061" max="3061" width="39.85546875" style="1" customWidth="1"/>
    <col min="3062" max="3062" width="22.5703125" style="1" customWidth="1"/>
    <col min="3063" max="3063" width="15.28515625" style="1" customWidth="1"/>
    <col min="3064" max="3064" width="12" style="1" customWidth="1"/>
    <col min="3065" max="3065" width="15.7109375" style="1" customWidth="1"/>
    <col min="3066" max="3066" width="21.140625" style="1" customWidth="1"/>
    <col min="3067" max="3067" width="14.85546875" style="1" customWidth="1"/>
    <col min="3068" max="3076" width="0" style="1" hidden="1" customWidth="1"/>
    <col min="3077" max="3311" width="11.42578125" style="1"/>
    <col min="3312" max="3312" width="6.42578125" style="1" customWidth="1"/>
    <col min="3313" max="3313" width="50.5703125" style="1" customWidth="1"/>
    <col min="3314" max="3314" width="35.28515625" style="1" customWidth="1"/>
    <col min="3315" max="3315" width="10.7109375" style="1" customWidth="1"/>
    <col min="3316" max="3316" width="15.85546875" style="1" customWidth="1"/>
    <col min="3317" max="3317" width="39.85546875" style="1" customWidth="1"/>
    <col min="3318" max="3318" width="22.5703125" style="1" customWidth="1"/>
    <col min="3319" max="3319" width="15.28515625" style="1" customWidth="1"/>
    <col min="3320" max="3320" width="12" style="1" customWidth="1"/>
    <col min="3321" max="3321" width="15.7109375" style="1" customWidth="1"/>
    <col min="3322" max="3322" width="21.140625" style="1" customWidth="1"/>
    <col min="3323" max="3323" width="14.85546875" style="1" customWidth="1"/>
    <col min="3324" max="3332" width="0" style="1" hidden="1" customWidth="1"/>
    <col min="3333" max="3567" width="11.42578125" style="1"/>
    <col min="3568" max="3568" width="6.42578125" style="1" customWidth="1"/>
    <col min="3569" max="3569" width="50.5703125" style="1" customWidth="1"/>
    <col min="3570" max="3570" width="35.28515625" style="1" customWidth="1"/>
    <col min="3571" max="3571" width="10.7109375" style="1" customWidth="1"/>
    <col min="3572" max="3572" width="15.85546875" style="1" customWidth="1"/>
    <col min="3573" max="3573" width="39.85546875" style="1" customWidth="1"/>
    <col min="3574" max="3574" width="22.5703125" style="1" customWidth="1"/>
    <col min="3575" max="3575" width="15.28515625" style="1" customWidth="1"/>
    <col min="3576" max="3576" width="12" style="1" customWidth="1"/>
    <col min="3577" max="3577" width="15.7109375" style="1" customWidth="1"/>
    <col min="3578" max="3578" width="21.140625" style="1" customWidth="1"/>
    <col min="3579" max="3579" width="14.85546875" style="1" customWidth="1"/>
    <col min="3580" max="3588" width="0" style="1" hidden="1" customWidth="1"/>
    <col min="3589" max="3823" width="11.42578125" style="1"/>
    <col min="3824" max="3824" width="6.42578125" style="1" customWidth="1"/>
    <col min="3825" max="3825" width="50.5703125" style="1" customWidth="1"/>
    <col min="3826" max="3826" width="35.28515625" style="1" customWidth="1"/>
    <col min="3827" max="3827" width="10.7109375" style="1" customWidth="1"/>
    <col min="3828" max="3828" width="15.85546875" style="1" customWidth="1"/>
    <col min="3829" max="3829" width="39.85546875" style="1" customWidth="1"/>
    <col min="3830" max="3830" width="22.5703125" style="1" customWidth="1"/>
    <col min="3831" max="3831" width="15.28515625" style="1" customWidth="1"/>
    <col min="3832" max="3832" width="12" style="1" customWidth="1"/>
    <col min="3833" max="3833" width="15.7109375" style="1" customWidth="1"/>
    <col min="3834" max="3834" width="21.140625" style="1" customWidth="1"/>
    <col min="3835" max="3835" width="14.85546875" style="1" customWidth="1"/>
    <col min="3836" max="3844" width="0" style="1" hidden="1" customWidth="1"/>
    <col min="3845" max="4079" width="11.42578125" style="1"/>
    <col min="4080" max="4080" width="6.42578125" style="1" customWidth="1"/>
    <col min="4081" max="4081" width="50.5703125" style="1" customWidth="1"/>
    <col min="4082" max="4082" width="35.28515625" style="1" customWidth="1"/>
    <col min="4083" max="4083" width="10.7109375" style="1" customWidth="1"/>
    <col min="4084" max="4084" width="15.85546875" style="1" customWidth="1"/>
    <col min="4085" max="4085" width="39.85546875" style="1" customWidth="1"/>
    <col min="4086" max="4086" width="22.5703125" style="1" customWidth="1"/>
    <col min="4087" max="4087" width="15.28515625" style="1" customWidth="1"/>
    <col min="4088" max="4088" width="12" style="1" customWidth="1"/>
    <col min="4089" max="4089" width="15.7109375" style="1" customWidth="1"/>
    <col min="4090" max="4090" width="21.140625" style="1" customWidth="1"/>
    <col min="4091" max="4091" width="14.85546875" style="1" customWidth="1"/>
    <col min="4092" max="4100" width="0" style="1" hidden="1" customWidth="1"/>
    <col min="4101" max="4335" width="11.42578125" style="1"/>
    <col min="4336" max="4336" width="6.42578125" style="1" customWidth="1"/>
    <col min="4337" max="4337" width="50.5703125" style="1" customWidth="1"/>
    <col min="4338" max="4338" width="35.28515625" style="1" customWidth="1"/>
    <col min="4339" max="4339" width="10.7109375" style="1" customWidth="1"/>
    <col min="4340" max="4340" width="15.85546875" style="1" customWidth="1"/>
    <col min="4341" max="4341" width="39.85546875" style="1" customWidth="1"/>
    <col min="4342" max="4342" width="22.5703125" style="1" customWidth="1"/>
    <col min="4343" max="4343" width="15.28515625" style="1" customWidth="1"/>
    <col min="4344" max="4344" width="12" style="1" customWidth="1"/>
    <col min="4345" max="4345" width="15.7109375" style="1" customWidth="1"/>
    <col min="4346" max="4346" width="21.140625" style="1" customWidth="1"/>
    <col min="4347" max="4347" width="14.85546875" style="1" customWidth="1"/>
    <col min="4348" max="4356" width="0" style="1" hidden="1" customWidth="1"/>
    <col min="4357" max="4591" width="11.42578125" style="1"/>
    <col min="4592" max="4592" width="6.42578125" style="1" customWidth="1"/>
    <col min="4593" max="4593" width="50.5703125" style="1" customWidth="1"/>
    <col min="4594" max="4594" width="35.28515625" style="1" customWidth="1"/>
    <col min="4595" max="4595" width="10.7109375" style="1" customWidth="1"/>
    <col min="4596" max="4596" width="15.85546875" style="1" customWidth="1"/>
    <col min="4597" max="4597" width="39.85546875" style="1" customWidth="1"/>
    <col min="4598" max="4598" width="22.5703125" style="1" customWidth="1"/>
    <col min="4599" max="4599" width="15.28515625" style="1" customWidth="1"/>
    <col min="4600" max="4600" width="12" style="1" customWidth="1"/>
    <col min="4601" max="4601" width="15.7109375" style="1" customWidth="1"/>
    <col min="4602" max="4602" width="21.140625" style="1" customWidth="1"/>
    <col min="4603" max="4603" width="14.85546875" style="1" customWidth="1"/>
    <col min="4604" max="4612" width="0" style="1" hidden="1" customWidth="1"/>
    <col min="4613" max="4847" width="11.42578125" style="1"/>
    <col min="4848" max="4848" width="6.42578125" style="1" customWidth="1"/>
    <col min="4849" max="4849" width="50.5703125" style="1" customWidth="1"/>
    <col min="4850" max="4850" width="35.28515625" style="1" customWidth="1"/>
    <col min="4851" max="4851" width="10.7109375" style="1" customWidth="1"/>
    <col min="4852" max="4852" width="15.85546875" style="1" customWidth="1"/>
    <col min="4853" max="4853" width="39.85546875" style="1" customWidth="1"/>
    <col min="4854" max="4854" width="22.5703125" style="1" customWidth="1"/>
    <col min="4855" max="4855" width="15.28515625" style="1" customWidth="1"/>
    <col min="4856" max="4856" width="12" style="1" customWidth="1"/>
    <col min="4857" max="4857" width="15.7109375" style="1" customWidth="1"/>
    <col min="4858" max="4858" width="21.140625" style="1" customWidth="1"/>
    <col min="4859" max="4859" width="14.85546875" style="1" customWidth="1"/>
    <col min="4860" max="4868" width="0" style="1" hidden="1" customWidth="1"/>
    <col min="4869" max="5103" width="11.42578125" style="1"/>
    <col min="5104" max="5104" width="6.42578125" style="1" customWidth="1"/>
    <col min="5105" max="5105" width="50.5703125" style="1" customWidth="1"/>
    <col min="5106" max="5106" width="35.28515625" style="1" customWidth="1"/>
    <col min="5107" max="5107" width="10.7109375" style="1" customWidth="1"/>
    <col min="5108" max="5108" width="15.85546875" style="1" customWidth="1"/>
    <col min="5109" max="5109" width="39.85546875" style="1" customWidth="1"/>
    <col min="5110" max="5110" width="22.5703125" style="1" customWidth="1"/>
    <col min="5111" max="5111" width="15.28515625" style="1" customWidth="1"/>
    <col min="5112" max="5112" width="12" style="1" customWidth="1"/>
    <col min="5113" max="5113" width="15.7109375" style="1" customWidth="1"/>
    <col min="5114" max="5114" width="21.140625" style="1" customWidth="1"/>
    <col min="5115" max="5115" width="14.85546875" style="1" customWidth="1"/>
    <col min="5116" max="5124" width="0" style="1" hidden="1" customWidth="1"/>
    <col min="5125" max="5359" width="11.42578125" style="1"/>
    <col min="5360" max="5360" width="6.42578125" style="1" customWidth="1"/>
    <col min="5361" max="5361" width="50.5703125" style="1" customWidth="1"/>
    <col min="5362" max="5362" width="35.28515625" style="1" customWidth="1"/>
    <col min="5363" max="5363" width="10.7109375" style="1" customWidth="1"/>
    <col min="5364" max="5364" width="15.85546875" style="1" customWidth="1"/>
    <col min="5365" max="5365" width="39.85546875" style="1" customWidth="1"/>
    <col min="5366" max="5366" width="22.5703125" style="1" customWidth="1"/>
    <col min="5367" max="5367" width="15.28515625" style="1" customWidth="1"/>
    <col min="5368" max="5368" width="12" style="1" customWidth="1"/>
    <col min="5369" max="5369" width="15.7109375" style="1" customWidth="1"/>
    <col min="5370" max="5370" width="21.140625" style="1" customWidth="1"/>
    <col min="5371" max="5371" width="14.85546875" style="1" customWidth="1"/>
    <col min="5372" max="5380" width="0" style="1" hidden="1" customWidth="1"/>
    <col min="5381" max="5615" width="11.42578125" style="1"/>
    <col min="5616" max="5616" width="6.42578125" style="1" customWidth="1"/>
    <col min="5617" max="5617" width="50.5703125" style="1" customWidth="1"/>
    <col min="5618" max="5618" width="35.28515625" style="1" customWidth="1"/>
    <col min="5619" max="5619" width="10.7109375" style="1" customWidth="1"/>
    <col min="5620" max="5620" width="15.85546875" style="1" customWidth="1"/>
    <col min="5621" max="5621" width="39.85546875" style="1" customWidth="1"/>
    <col min="5622" max="5622" width="22.5703125" style="1" customWidth="1"/>
    <col min="5623" max="5623" width="15.28515625" style="1" customWidth="1"/>
    <col min="5624" max="5624" width="12" style="1" customWidth="1"/>
    <col min="5625" max="5625" width="15.7109375" style="1" customWidth="1"/>
    <col min="5626" max="5626" width="21.140625" style="1" customWidth="1"/>
    <col min="5627" max="5627" width="14.85546875" style="1" customWidth="1"/>
    <col min="5628" max="5636" width="0" style="1" hidden="1" customWidth="1"/>
    <col min="5637" max="5871" width="11.42578125" style="1"/>
    <col min="5872" max="5872" width="6.42578125" style="1" customWidth="1"/>
    <col min="5873" max="5873" width="50.5703125" style="1" customWidth="1"/>
    <col min="5874" max="5874" width="35.28515625" style="1" customWidth="1"/>
    <col min="5875" max="5875" width="10.7109375" style="1" customWidth="1"/>
    <col min="5876" max="5876" width="15.85546875" style="1" customWidth="1"/>
    <col min="5877" max="5877" width="39.85546875" style="1" customWidth="1"/>
    <col min="5878" max="5878" width="22.5703125" style="1" customWidth="1"/>
    <col min="5879" max="5879" width="15.28515625" style="1" customWidth="1"/>
    <col min="5880" max="5880" width="12" style="1" customWidth="1"/>
    <col min="5881" max="5881" width="15.7109375" style="1" customWidth="1"/>
    <col min="5882" max="5882" width="21.140625" style="1" customWidth="1"/>
    <col min="5883" max="5883" width="14.85546875" style="1" customWidth="1"/>
    <col min="5884" max="5892" width="0" style="1" hidden="1" customWidth="1"/>
    <col min="5893" max="6127" width="11.42578125" style="1"/>
    <col min="6128" max="6128" width="6.42578125" style="1" customWidth="1"/>
    <col min="6129" max="6129" width="50.5703125" style="1" customWidth="1"/>
    <col min="6130" max="6130" width="35.28515625" style="1" customWidth="1"/>
    <col min="6131" max="6131" width="10.7109375" style="1" customWidth="1"/>
    <col min="6132" max="6132" width="15.85546875" style="1" customWidth="1"/>
    <col min="6133" max="6133" width="39.85546875" style="1" customWidth="1"/>
    <col min="6134" max="6134" width="22.5703125" style="1" customWidth="1"/>
    <col min="6135" max="6135" width="15.28515625" style="1" customWidth="1"/>
    <col min="6136" max="6136" width="12" style="1" customWidth="1"/>
    <col min="6137" max="6137" width="15.7109375" style="1" customWidth="1"/>
    <col min="6138" max="6138" width="21.140625" style="1" customWidth="1"/>
    <col min="6139" max="6139" width="14.85546875" style="1" customWidth="1"/>
    <col min="6140" max="6148" width="0" style="1" hidden="1" customWidth="1"/>
    <col min="6149" max="6383" width="11.42578125" style="1"/>
    <col min="6384" max="6384" width="6.42578125" style="1" customWidth="1"/>
    <col min="6385" max="6385" width="50.5703125" style="1" customWidth="1"/>
    <col min="6386" max="6386" width="35.28515625" style="1" customWidth="1"/>
    <col min="6387" max="6387" width="10.7109375" style="1" customWidth="1"/>
    <col min="6388" max="6388" width="15.85546875" style="1" customWidth="1"/>
    <col min="6389" max="6389" width="39.85546875" style="1" customWidth="1"/>
    <col min="6390" max="6390" width="22.5703125" style="1" customWidth="1"/>
    <col min="6391" max="6391" width="15.28515625" style="1" customWidth="1"/>
    <col min="6392" max="6392" width="12" style="1" customWidth="1"/>
    <col min="6393" max="6393" width="15.7109375" style="1" customWidth="1"/>
    <col min="6394" max="6394" width="21.140625" style="1" customWidth="1"/>
    <col min="6395" max="6395" width="14.85546875" style="1" customWidth="1"/>
    <col min="6396" max="6404" width="0" style="1" hidden="1" customWidth="1"/>
    <col min="6405" max="6639" width="11.42578125" style="1"/>
    <col min="6640" max="6640" width="6.42578125" style="1" customWidth="1"/>
    <col min="6641" max="6641" width="50.5703125" style="1" customWidth="1"/>
    <col min="6642" max="6642" width="35.28515625" style="1" customWidth="1"/>
    <col min="6643" max="6643" width="10.7109375" style="1" customWidth="1"/>
    <col min="6644" max="6644" width="15.85546875" style="1" customWidth="1"/>
    <col min="6645" max="6645" width="39.85546875" style="1" customWidth="1"/>
    <col min="6646" max="6646" width="22.5703125" style="1" customWidth="1"/>
    <col min="6647" max="6647" width="15.28515625" style="1" customWidth="1"/>
    <col min="6648" max="6648" width="12" style="1" customWidth="1"/>
    <col min="6649" max="6649" width="15.7109375" style="1" customWidth="1"/>
    <col min="6650" max="6650" width="21.140625" style="1" customWidth="1"/>
    <col min="6651" max="6651" width="14.85546875" style="1" customWidth="1"/>
    <col min="6652" max="6660" width="0" style="1" hidden="1" customWidth="1"/>
    <col min="6661" max="6895" width="11.42578125" style="1"/>
    <col min="6896" max="6896" width="6.42578125" style="1" customWidth="1"/>
    <col min="6897" max="6897" width="50.5703125" style="1" customWidth="1"/>
    <col min="6898" max="6898" width="35.28515625" style="1" customWidth="1"/>
    <col min="6899" max="6899" width="10.7109375" style="1" customWidth="1"/>
    <col min="6900" max="6900" width="15.85546875" style="1" customWidth="1"/>
    <col min="6901" max="6901" width="39.85546875" style="1" customWidth="1"/>
    <col min="6902" max="6902" width="22.5703125" style="1" customWidth="1"/>
    <col min="6903" max="6903" width="15.28515625" style="1" customWidth="1"/>
    <col min="6904" max="6904" width="12" style="1" customWidth="1"/>
    <col min="6905" max="6905" width="15.7109375" style="1" customWidth="1"/>
    <col min="6906" max="6906" width="21.140625" style="1" customWidth="1"/>
    <col min="6907" max="6907" width="14.85546875" style="1" customWidth="1"/>
    <col min="6908" max="6916" width="0" style="1" hidden="1" customWidth="1"/>
    <col min="6917" max="7151" width="11.42578125" style="1"/>
    <col min="7152" max="7152" width="6.42578125" style="1" customWidth="1"/>
    <col min="7153" max="7153" width="50.5703125" style="1" customWidth="1"/>
    <col min="7154" max="7154" width="35.28515625" style="1" customWidth="1"/>
    <col min="7155" max="7155" width="10.7109375" style="1" customWidth="1"/>
    <col min="7156" max="7156" width="15.85546875" style="1" customWidth="1"/>
    <col min="7157" max="7157" width="39.85546875" style="1" customWidth="1"/>
    <col min="7158" max="7158" width="22.5703125" style="1" customWidth="1"/>
    <col min="7159" max="7159" width="15.28515625" style="1" customWidth="1"/>
    <col min="7160" max="7160" width="12" style="1" customWidth="1"/>
    <col min="7161" max="7161" width="15.7109375" style="1" customWidth="1"/>
    <col min="7162" max="7162" width="21.140625" style="1" customWidth="1"/>
    <col min="7163" max="7163" width="14.85546875" style="1" customWidth="1"/>
    <col min="7164" max="7172" width="0" style="1" hidden="1" customWidth="1"/>
    <col min="7173" max="7407" width="11.42578125" style="1"/>
    <col min="7408" max="7408" width="6.42578125" style="1" customWidth="1"/>
    <col min="7409" max="7409" width="50.5703125" style="1" customWidth="1"/>
    <col min="7410" max="7410" width="35.28515625" style="1" customWidth="1"/>
    <col min="7411" max="7411" width="10.7109375" style="1" customWidth="1"/>
    <col min="7412" max="7412" width="15.85546875" style="1" customWidth="1"/>
    <col min="7413" max="7413" width="39.85546875" style="1" customWidth="1"/>
    <col min="7414" max="7414" width="22.5703125" style="1" customWidth="1"/>
    <col min="7415" max="7415" width="15.28515625" style="1" customWidth="1"/>
    <col min="7416" max="7416" width="12" style="1" customWidth="1"/>
    <col min="7417" max="7417" width="15.7109375" style="1" customWidth="1"/>
    <col min="7418" max="7418" width="21.140625" style="1" customWidth="1"/>
    <col min="7419" max="7419" width="14.85546875" style="1" customWidth="1"/>
    <col min="7420" max="7428" width="0" style="1" hidden="1" customWidth="1"/>
    <col min="7429" max="7663" width="11.42578125" style="1"/>
    <col min="7664" max="7664" width="6.42578125" style="1" customWidth="1"/>
    <col min="7665" max="7665" width="50.5703125" style="1" customWidth="1"/>
    <col min="7666" max="7666" width="35.28515625" style="1" customWidth="1"/>
    <col min="7667" max="7667" width="10.7109375" style="1" customWidth="1"/>
    <col min="7668" max="7668" width="15.85546875" style="1" customWidth="1"/>
    <col min="7669" max="7669" width="39.85546875" style="1" customWidth="1"/>
    <col min="7670" max="7670" width="22.5703125" style="1" customWidth="1"/>
    <col min="7671" max="7671" width="15.28515625" style="1" customWidth="1"/>
    <col min="7672" max="7672" width="12" style="1" customWidth="1"/>
    <col min="7673" max="7673" width="15.7109375" style="1" customWidth="1"/>
    <col min="7674" max="7674" width="21.140625" style="1" customWidth="1"/>
    <col min="7675" max="7675" width="14.85546875" style="1" customWidth="1"/>
    <col min="7676" max="7684" width="0" style="1" hidden="1" customWidth="1"/>
    <col min="7685" max="7919" width="11.42578125" style="1"/>
    <col min="7920" max="7920" width="6.42578125" style="1" customWidth="1"/>
    <col min="7921" max="7921" width="50.5703125" style="1" customWidth="1"/>
    <col min="7922" max="7922" width="35.28515625" style="1" customWidth="1"/>
    <col min="7923" max="7923" width="10.7109375" style="1" customWidth="1"/>
    <col min="7924" max="7924" width="15.85546875" style="1" customWidth="1"/>
    <col min="7925" max="7925" width="39.85546875" style="1" customWidth="1"/>
    <col min="7926" max="7926" width="22.5703125" style="1" customWidth="1"/>
    <col min="7927" max="7927" width="15.28515625" style="1" customWidth="1"/>
    <col min="7928" max="7928" width="12" style="1" customWidth="1"/>
    <col min="7929" max="7929" width="15.7109375" style="1" customWidth="1"/>
    <col min="7930" max="7930" width="21.140625" style="1" customWidth="1"/>
    <col min="7931" max="7931" width="14.85546875" style="1" customWidth="1"/>
    <col min="7932" max="7940" width="0" style="1" hidden="1" customWidth="1"/>
    <col min="7941" max="8175" width="11.42578125" style="1"/>
    <col min="8176" max="8176" width="6.42578125" style="1" customWidth="1"/>
    <col min="8177" max="8177" width="50.5703125" style="1" customWidth="1"/>
    <col min="8178" max="8178" width="35.28515625" style="1" customWidth="1"/>
    <col min="8179" max="8179" width="10.7109375" style="1" customWidth="1"/>
    <col min="8180" max="8180" width="15.85546875" style="1" customWidth="1"/>
    <col min="8181" max="8181" width="39.85546875" style="1" customWidth="1"/>
    <col min="8182" max="8182" width="22.5703125" style="1" customWidth="1"/>
    <col min="8183" max="8183" width="15.28515625" style="1" customWidth="1"/>
    <col min="8184" max="8184" width="12" style="1" customWidth="1"/>
    <col min="8185" max="8185" width="15.7109375" style="1" customWidth="1"/>
    <col min="8186" max="8186" width="21.140625" style="1" customWidth="1"/>
    <col min="8187" max="8187" width="14.85546875" style="1" customWidth="1"/>
    <col min="8188" max="8196" width="0" style="1" hidden="1" customWidth="1"/>
    <col min="8197" max="8431" width="11.42578125" style="1"/>
    <col min="8432" max="8432" width="6.42578125" style="1" customWidth="1"/>
    <col min="8433" max="8433" width="50.5703125" style="1" customWidth="1"/>
    <col min="8434" max="8434" width="35.28515625" style="1" customWidth="1"/>
    <col min="8435" max="8435" width="10.7109375" style="1" customWidth="1"/>
    <col min="8436" max="8436" width="15.85546875" style="1" customWidth="1"/>
    <col min="8437" max="8437" width="39.85546875" style="1" customWidth="1"/>
    <col min="8438" max="8438" width="22.5703125" style="1" customWidth="1"/>
    <col min="8439" max="8439" width="15.28515625" style="1" customWidth="1"/>
    <col min="8440" max="8440" width="12" style="1" customWidth="1"/>
    <col min="8441" max="8441" width="15.7109375" style="1" customWidth="1"/>
    <col min="8442" max="8442" width="21.140625" style="1" customWidth="1"/>
    <col min="8443" max="8443" width="14.85546875" style="1" customWidth="1"/>
    <col min="8444" max="8452" width="0" style="1" hidden="1" customWidth="1"/>
    <col min="8453" max="8687" width="11.42578125" style="1"/>
    <col min="8688" max="8688" width="6.42578125" style="1" customWidth="1"/>
    <col min="8689" max="8689" width="50.5703125" style="1" customWidth="1"/>
    <col min="8690" max="8690" width="35.28515625" style="1" customWidth="1"/>
    <col min="8691" max="8691" width="10.7109375" style="1" customWidth="1"/>
    <col min="8692" max="8692" width="15.85546875" style="1" customWidth="1"/>
    <col min="8693" max="8693" width="39.85546875" style="1" customWidth="1"/>
    <col min="8694" max="8694" width="22.5703125" style="1" customWidth="1"/>
    <col min="8695" max="8695" width="15.28515625" style="1" customWidth="1"/>
    <col min="8696" max="8696" width="12" style="1" customWidth="1"/>
    <col min="8697" max="8697" width="15.7109375" style="1" customWidth="1"/>
    <col min="8698" max="8698" width="21.140625" style="1" customWidth="1"/>
    <col min="8699" max="8699" width="14.85546875" style="1" customWidth="1"/>
    <col min="8700" max="8708" width="0" style="1" hidden="1" customWidth="1"/>
    <col min="8709" max="8943" width="11.42578125" style="1"/>
    <col min="8944" max="8944" width="6.42578125" style="1" customWidth="1"/>
    <col min="8945" max="8945" width="50.5703125" style="1" customWidth="1"/>
    <col min="8946" max="8946" width="35.28515625" style="1" customWidth="1"/>
    <col min="8947" max="8947" width="10.7109375" style="1" customWidth="1"/>
    <col min="8948" max="8948" width="15.85546875" style="1" customWidth="1"/>
    <col min="8949" max="8949" width="39.85546875" style="1" customWidth="1"/>
    <col min="8950" max="8950" width="22.5703125" style="1" customWidth="1"/>
    <col min="8951" max="8951" width="15.28515625" style="1" customWidth="1"/>
    <col min="8952" max="8952" width="12" style="1" customWidth="1"/>
    <col min="8953" max="8953" width="15.7109375" style="1" customWidth="1"/>
    <col min="8954" max="8954" width="21.140625" style="1" customWidth="1"/>
    <col min="8955" max="8955" width="14.85546875" style="1" customWidth="1"/>
    <col min="8956" max="8964" width="0" style="1" hidden="1" customWidth="1"/>
    <col min="8965" max="9199" width="11.42578125" style="1"/>
    <col min="9200" max="9200" width="6.42578125" style="1" customWidth="1"/>
    <col min="9201" max="9201" width="50.5703125" style="1" customWidth="1"/>
    <col min="9202" max="9202" width="35.28515625" style="1" customWidth="1"/>
    <col min="9203" max="9203" width="10.7109375" style="1" customWidth="1"/>
    <col min="9204" max="9204" width="15.85546875" style="1" customWidth="1"/>
    <col min="9205" max="9205" width="39.85546875" style="1" customWidth="1"/>
    <col min="9206" max="9206" width="22.5703125" style="1" customWidth="1"/>
    <col min="9207" max="9207" width="15.28515625" style="1" customWidth="1"/>
    <col min="9208" max="9208" width="12" style="1" customWidth="1"/>
    <col min="9209" max="9209" width="15.7109375" style="1" customWidth="1"/>
    <col min="9210" max="9210" width="21.140625" style="1" customWidth="1"/>
    <col min="9211" max="9211" width="14.85546875" style="1" customWidth="1"/>
    <col min="9212" max="9220" width="0" style="1" hidden="1" customWidth="1"/>
    <col min="9221" max="9455" width="11.42578125" style="1"/>
    <col min="9456" max="9456" width="6.42578125" style="1" customWidth="1"/>
    <col min="9457" max="9457" width="50.5703125" style="1" customWidth="1"/>
    <col min="9458" max="9458" width="35.28515625" style="1" customWidth="1"/>
    <col min="9459" max="9459" width="10.7109375" style="1" customWidth="1"/>
    <col min="9460" max="9460" width="15.85546875" style="1" customWidth="1"/>
    <col min="9461" max="9461" width="39.85546875" style="1" customWidth="1"/>
    <col min="9462" max="9462" width="22.5703125" style="1" customWidth="1"/>
    <col min="9463" max="9463" width="15.28515625" style="1" customWidth="1"/>
    <col min="9464" max="9464" width="12" style="1" customWidth="1"/>
    <col min="9465" max="9465" width="15.7109375" style="1" customWidth="1"/>
    <col min="9466" max="9466" width="21.140625" style="1" customWidth="1"/>
    <col min="9467" max="9467" width="14.85546875" style="1" customWidth="1"/>
    <col min="9468" max="9476" width="0" style="1" hidden="1" customWidth="1"/>
    <col min="9477" max="9711" width="11.42578125" style="1"/>
    <col min="9712" max="9712" width="6.42578125" style="1" customWidth="1"/>
    <col min="9713" max="9713" width="50.5703125" style="1" customWidth="1"/>
    <col min="9714" max="9714" width="35.28515625" style="1" customWidth="1"/>
    <col min="9715" max="9715" width="10.7109375" style="1" customWidth="1"/>
    <col min="9716" max="9716" width="15.85546875" style="1" customWidth="1"/>
    <col min="9717" max="9717" width="39.85546875" style="1" customWidth="1"/>
    <col min="9718" max="9718" width="22.5703125" style="1" customWidth="1"/>
    <col min="9719" max="9719" width="15.28515625" style="1" customWidth="1"/>
    <col min="9720" max="9720" width="12" style="1" customWidth="1"/>
    <col min="9721" max="9721" width="15.7109375" style="1" customWidth="1"/>
    <col min="9722" max="9722" width="21.140625" style="1" customWidth="1"/>
    <col min="9723" max="9723" width="14.85546875" style="1" customWidth="1"/>
    <col min="9724" max="9732" width="0" style="1" hidden="1" customWidth="1"/>
    <col min="9733" max="9967" width="11.42578125" style="1"/>
    <col min="9968" max="9968" width="6.42578125" style="1" customWidth="1"/>
    <col min="9969" max="9969" width="50.5703125" style="1" customWidth="1"/>
    <col min="9970" max="9970" width="35.28515625" style="1" customWidth="1"/>
    <col min="9971" max="9971" width="10.7109375" style="1" customWidth="1"/>
    <col min="9972" max="9972" width="15.85546875" style="1" customWidth="1"/>
    <col min="9973" max="9973" width="39.85546875" style="1" customWidth="1"/>
    <col min="9974" max="9974" width="22.5703125" style="1" customWidth="1"/>
    <col min="9975" max="9975" width="15.28515625" style="1" customWidth="1"/>
    <col min="9976" max="9976" width="12" style="1" customWidth="1"/>
    <col min="9977" max="9977" width="15.7109375" style="1" customWidth="1"/>
    <col min="9978" max="9978" width="21.140625" style="1" customWidth="1"/>
    <col min="9979" max="9979" width="14.85546875" style="1" customWidth="1"/>
    <col min="9980" max="9988" width="0" style="1" hidden="1" customWidth="1"/>
    <col min="9989" max="10223" width="11.42578125" style="1"/>
    <col min="10224" max="10224" width="6.42578125" style="1" customWidth="1"/>
    <col min="10225" max="10225" width="50.5703125" style="1" customWidth="1"/>
    <col min="10226" max="10226" width="35.28515625" style="1" customWidth="1"/>
    <col min="10227" max="10227" width="10.7109375" style="1" customWidth="1"/>
    <col min="10228" max="10228" width="15.85546875" style="1" customWidth="1"/>
    <col min="10229" max="10229" width="39.85546875" style="1" customWidth="1"/>
    <col min="10230" max="10230" width="22.5703125" style="1" customWidth="1"/>
    <col min="10231" max="10231" width="15.28515625" style="1" customWidth="1"/>
    <col min="10232" max="10232" width="12" style="1" customWidth="1"/>
    <col min="10233" max="10233" width="15.7109375" style="1" customWidth="1"/>
    <col min="10234" max="10234" width="21.140625" style="1" customWidth="1"/>
    <col min="10235" max="10235" width="14.85546875" style="1" customWidth="1"/>
    <col min="10236" max="10244" width="0" style="1" hidden="1" customWidth="1"/>
    <col min="10245" max="10479" width="11.42578125" style="1"/>
    <col min="10480" max="10480" width="6.42578125" style="1" customWidth="1"/>
    <col min="10481" max="10481" width="50.5703125" style="1" customWidth="1"/>
    <col min="10482" max="10482" width="35.28515625" style="1" customWidth="1"/>
    <col min="10483" max="10483" width="10.7109375" style="1" customWidth="1"/>
    <col min="10484" max="10484" width="15.85546875" style="1" customWidth="1"/>
    <col min="10485" max="10485" width="39.85546875" style="1" customWidth="1"/>
    <col min="10486" max="10486" width="22.5703125" style="1" customWidth="1"/>
    <col min="10487" max="10487" width="15.28515625" style="1" customWidth="1"/>
    <col min="10488" max="10488" width="12" style="1" customWidth="1"/>
    <col min="10489" max="10489" width="15.7109375" style="1" customWidth="1"/>
    <col min="10490" max="10490" width="21.140625" style="1" customWidth="1"/>
    <col min="10491" max="10491" width="14.85546875" style="1" customWidth="1"/>
    <col min="10492" max="10500" width="0" style="1" hidden="1" customWidth="1"/>
    <col min="10501" max="10735" width="11.42578125" style="1"/>
    <col min="10736" max="10736" width="6.42578125" style="1" customWidth="1"/>
    <col min="10737" max="10737" width="50.5703125" style="1" customWidth="1"/>
    <col min="10738" max="10738" width="35.28515625" style="1" customWidth="1"/>
    <col min="10739" max="10739" width="10.7109375" style="1" customWidth="1"/>
    <col min="10740" max="10740" width="15.85546875" style="1" customWidth="1"/>
    <col min="10741" max="10741" width="39.85546875" style="1" customWidth="1"/>
    <col min="10742" max="10742" width="22.5703125" style="1" customWidth="1"/>
    <col min="10743" max="10743" width="15.28515625" style="1" customWidth="1"/>
    <col min="10744" max="10744" width="12" style="1" customWidth="1"/>
    <col min="10745" max="10745" width="15.7109375" style="1" customWidth="1"/>
    <col min="10746" max="10746" width="21.140625" style="1" customWidth="1"/>
    <col min="10747" max="10747" width="14.85546875" style="1" customWidth="1"/>
    <col min="10748" max="10756" width="0" style="1" hidden="1" customWidth="1"/>
    <col min="10757" max="10991" width="11.42578125" style="1"/>
    <col min="10992" max="10992" width="6.42578125" style="1" customWidth="1"/>
    <col min="10993" max="10993" width="50.5703125" style="1" customWidth="1"/>
    <col min="10994" max="10994" width="35.28515625" style="1" customWidth="1"/>
    <col min="10995" max="10995" width="10.7109375" style="1" customWidth="1"/>
    <col min="10996" max="10996" width="15.85546875" style="1" customWidth="1"/>
    <col min="10997" max="10997" width="39.85546875" style="1" customWidth="1"/>
    <col min="10998" max="10998" width="22.5703125" style="1" customWidth="1"/>
    <col min="10999" max="10999" width="15.28515625" style="1" customWidth="1"/>
    <col min="11000" max="11000" width="12" style="1" customWidth="1"/>
    <col min="11001" max="11001" width="15.7109375" style="1" customWidth="1"/>
    <col min="11002" max="11002" width="21.140625" style="1" customWidth="1"/>
    <col min="11003" max="11003" width="14.85546875" style="1" customWidth="1"/>
    <col min="11004" max="11012" width="0" style="1" hidden="1" customWidth="1"/>
    <col min="11013" max="11247" width="11.42578125" style="1"/>
    <col min="11248" max="11248" width="6.42578125" style="1" customWidth="1"/>
    <col min="11249" max="11249" width="50.5703125" style="1" customWidth="1"/>
    <col min="11250" max="11250" width="35.28515625" style="1" customWidth="1"/>
    <col min="11251" max="11251" width="10.7109375" style="1" customWidth="1"/>
    <col min="11252" max="11252" width="15.85546875" style="1" customWidth="1"/>
    <col min="11253" max="11253" width="39.85546875" style="1" customWidth="1"/>
    <col min="11254" max="11254" width="22.5703125" style="1" customWidth="1"/>
    <col min="11255" max="11255" width="15.28515625" style="1" customWidth="1"/>
    <col min="11256" max="11256" width="12" style="1" customWidth="1"/>
    <col min="11257" max="11257" width="15.7109375" style="1" customWidth="1"/>
    <col min="11258" max="11258" width="21.140625" style="1" customWidth="1"/>
    <col min="11259" max="11259" width="14.85546875" style="1" customWidth="1"/>
    <col min="11260" max="11268" width="0" style="1" hidden="1" customWidth="1"/>
    <col min="11269" max="11503" width="11.42578125" style="1"/>
    <col min="11504" max="11504" width="6.42578125" style="1" customWidth="1"/>
    <col min="11505" max="11505" width="50.5703125" style="1" customWidth="1"/>
    <col min="11506" max="11506" width="35.28515625" style="1" customWidth="1"/>
    <col min="11507" max="11507" width="10.7109375" style="1" customWidth="1"/>
    <col min="11508" max="11508" width="15.85546875" style="1" customWidth="1"/>
    <col min="11509" max="11509" width="39.85546875" style="1" customWidth="1"/>
    <col min="11510" max="11510" width="22.5703125" style="1" customWidth="1"/>
    <col min="11511" max="11511" width="15.28515625" style="1" customWidth="1"/>
    <col min="11512" max="11512" width="12" style="1" customWidth="1"/>
    <col min="11513" max="11513" width="15.7109375" style="1" customWidth="1"/>
    <col min="11514" max="11514" width="21.140625" style="1" customWidth="1"/>
    <col min="11515" max="11515" width="14.85546875" style="1" customWidth="1"/>
    <col min="11516" max="11524" width="0" style="1" hidden="1" customWidth="1"/>
    <col min="11525" max="11759" width="11.42578125" style="1"/>
    <col min="11760" max="11760" width="6.42578125" style="1" customWidth="1"/>
    <col min="11761" max="11761" width="50.5703125" style="1" customWidth="1"/>
    <col min="11762" max="11762" width="35.28515625" style="1" customWidth="1"/>
    <col min="11763" max="11763" width="10.7109375" style="1" customWidth="1"/>
    <col min="11764" max="11764" width="15.85546875" style="1" customWidth="1"/>
    <col min="11765" max="11765" width="39.85546875" style="1" customWidth="1"/>
    <col min="11766" max="11766" width="22.5703125" style="1" customWidth="1"/>
    <col min="11767" max="11767" width="15.28515625" style="1" customWidth="1"/>
    <col min="11768" max="11768" width="12" style="1" customWidth="1"/>
    <col min="11769" max="11769" width="15.7109375" style="1" customWidth="1"/>
    <col min="11770" max="11770" width="21.140625" style="1" customWidth="1"/>
    <col min="11771" max="11771" width="14.85546875" style="1" customWidth="1"/>
    <col min="11772" max="11780" width="0" style="1" hidden="1" customWidth="1"/>
    <col min="11781" max="12015" width="11.42578125" style="1"/>
    <col min="12016" max="12016" width="6.42578125" style="1" customWidth="1"/>
    <col min="12017" max="12017" width="50.5703125" style="1" customWidth="1"/>
    <col min="12018" max="12018" width="35.28515625" style="1" customWidth="1"/>
    <col min="12019" max="12019" width="10.7109375" style="1" customWidth="1"/>
    <col min="12020" max="12020" width="15.85546875" style="1" customWidth="1"/>
    <col min="12021" max="12021" width="39.85546875" style="1" customWidth="1"/>
    <col min="12022" max="12022" width="22.5703125" style="1" customWidth="1"/>
    <col min="12023" max="12023" width="15.28515625" style="1" customWidth="1"/>
    <col min="12024" max="12024" width="12" style="1" customWidth="1"/>
    <col min="12025" max="12025" width="15.7109375" style="1" customWidth="1"/>
    <col min="12026" max="12026" width="21.140625" style="1" customWidth="1"/>
    <col min="12027" max="12027" width="14.85546875" style="1" customWidth="1"/>
    <col min="12028" max="12036" width="0" style="1" hidden="1" customWidth="1"/>
    <col min="12037" max="12271" width="11.42578125" style="1"/>
    <col min="12272" max="12272" width="6.42578125" style="1" customWidth="1"/>
    <col min="12273" max="12273" width="50.5703125" style="1" customWidth="1"/>
    <col min="12274" max="12274" width="35.28515625" style="1" customWidth="1"/>
    <col min="12275" max="12275" width="10.7109375" style="1" customWidth="1"/>
    <col min="12276" max="12276" width="15.85546875" style="1" customWidth="1"/>
    <col min="12277" max="12277" width="39.85546875" style="1" customWidth="1"/>
    <col min="12278" max="12278" width="22.5703125" style="1" customWidth="1"/>
    <col min="12279" max="12279" width="15.28515625" style="1" customWidth="1"/>
    <col min="12280" max="12280" width="12" style="1" customWidth="1"/>
    <col min="12281" max="12281" width="15.7109375" style="1" customWidth="1"/>
    <col min="12282" max="12282" width="21.140625" style="1" customWidth="1"/>
    <col min="12283" max="12283" width="14.85546875" style="1" customWidth="1"/>
    <col min="12284" max="12292" width="0" style="1" hidden="1" customWidth="1"/>
    <col min="12293" max="12527" width="11.42578125" style="1"/>
    <col min="12528" max="12528" width="6.42578125" style="1" customWidth="1"/>
    <col min="12529" max="12529" width="50.5703125" style="1" customWidth="1"/>
    <col min="12530" max="12530" width="35.28515625" style="1" customWidth="1"/>
    <col min="12531" max="12531" width="10.7109375" style="1" customWidth="1"/>
    <col min="12532" max="12532" width="15.85546875" style="1" customWidth="1"/>
    <col min="12533" max="12533" width="39.85546875" style="1" customWidth="1"/>
    <col min="12534" max="12534" width="22.5703125" style="1" customWidth="1"/>
    <col min="12535" max="12535" width="15.28515625" style="1" customWidth="1"/>
    <col min="12536" max="12536" width="12" style="1" customWidth="1"/>
    <col min="12537" max="12537" width="15.7109375" style="1" customWidth="1"/>
    <col min="12538" max="12538" width="21.140625" style="1" customWidth="1"/>
    <col min="12539" max="12539" width="14.85546875" style="1" customWidth="1"/>
    <col min="12540" max="12548" width="0" style="1" hidden="1" customWidth="1"/>
    <col min="12549" max="12783" width="11.42578125" style="1"/>
    <col min="12784" max="12784" width="6.42578125" style="1" customWidth="1"/>
    <col min="12785" max="12785" width="50.5703125" style="1" customWidth="1"/>
    <col min="12786" max="12786" width="35.28515625" style="1" customWidth="1"/>
    <col min="12787" max="12787" width="10.7109375" style="1" customWidth="1"/>
    <col min="12788" max="12788" width="15.85546875" style="1" customWidth="1"/>
    <col min="12789" max="12789" width="39.85546875" style="1" customWidth="1"/>
    <col min="12790" max="12790" width="22.5703125" style="1" customWidth="1"/>
    <col min="12791" max="12791" width="15.28515625" style="1" customWidth="1"/>
    <col min="12792" max="12792" width="12" style="1" customWidth="1"/>
    <col min="12793" max="12793" width="15.7109375" style="1" customWidth="1"/>
    <col min="12794" max="12794" width="21.140625" style="1" customWidth="1"/>
    <col min="12795" max="12795" width="14.85546875" style="1" customWidth="1"/>
    <col min="12796" max="12804" width="0" style="1" hidden="1" customWidth="1"/>
    <col min="12805" max="13039" width="11.42578125" style="1"/>
    <col min="13040" max="13040" width="6.42578125" style="1" customWidth="1"/>
    <col min="13041" max="13041" width="50.5703125" style="1" customWidth="1"/>
    <col min="13042" max="13042" width="35.28515625" style="1" customWidth="1"/>
    <col min="13043" max="13043" width="10.7109375" style="1" customWidth="1"/>
    <col min="13044" max="13044" width="15.85546875" style="1" customWidth="1"/>
    <col min="13045" max="13045" width="39.85546875" style="1" customWidth="1"/>
    <col min="13046" max="13046" width="22.5703125" style="1" customWidth="1"/>
    <col min="13047" max="13047" width="15.28515625" style="1" customWidth="1"/>
    <col min="13048" max="13048" width="12" style="1" customWidth="1"/>
    <col min="13049" max="13049" width="15.7109375" style="1" customWidth="1"/>
    <col min="13050" max="13050" width="21.140625" style="1" customWidth="1"/>
    <col min="13051" max="13051" width="14.85546875" style="1" customWidth="1"/>
    <col min="13052" max="13060" width="0" style="1" hidden="1" customWidth="1"/>
    <col min="13061" max="13295" width="11.42578125" style="1"/>
    <col min="13296" max="13296" width="6.42578125" style="1" customWidth="1"/>
    <col min="13297" max="13297" width="50.5703125" style="1" customWidth="1"/>
    <col min="13298" max="13298" width="35.28515625" style="1" customWidth="1"/>
    <col min="13299" max="13299" width="10.7109375" style="1" customWidth="1"/>
    <col min="13300" max="13300" width="15.85546875" style="1" customWidth="1"/>
    <col min="13301" max="13301" width="39.85546875" style="1" customWidth="1"/>
    <col min="13302" max="13302" width="22.5703125" style="1" customWidth="1"/>
    <col min="13303" max="13303" width="15.28515625" style="1" customWidth="1"/>
    <col min="13304" max="13304" width="12" style="1" customWidth="1"/>
    <col min="13305" max="13305" width="15.7109375" style="1" customWidth="1"/>
    <col min="13306" max="13306" width="21.140625" style="1" customWidth="1"/>
    <col min="13307" max="13307" width="14.85546875" style="1" customWidth="1"/>
    <col min="13308" max="13316" width="0" style="1" hidden="1" customWidth="1"/>
    <col min="13317" max="13551" width="11.42578125" style="1"/>
    <col min="13552" max="13552" width="6.42578125" style="1" customWidth="1"/>
    <col min="13553" max="13553" width="50.5703125" style="1" customWidth="1"/>
    <col min="13554" max="13554" width="35.28515625" style="1" customWidth="1"/>
    <col min="13555" max="13555" width="10.7109375" style="1" customWidth="1"/>
    <col min="13556" max="13556" width="15.85546875" style="1" customWidth="1"/>
    <col min="13557" max="13557" width="39.85546875" style="1" customWidth="1"/>
    <col min="13558" max="13558" width="22.5703125" style="1" customWidth="1"/>
    <col min="13559" max="13559" width="15.28515625" style="1" customWidth="1"/>
    <col min="13560" max="13560" width="12" style="1" customWidth="1"/>
    <col min="13561" max="13561" width="15.7109375" style="1" customWidth="1"/>
    <col min="13562" max="13562" width="21.140625" style="1" customWidth="1"/>
    <col min="13563" max="13563" width="14.85546875" style="1" customWidth="1"/>
    <col min="13564" max="13572" width="0" style="1" hidden="1" customWidth="1"/>
    <col min="13573" max="13807" width="11.42578125" style="1"/>
    <col min="13808" max="13808" width="6.42578125" style="1" customWidth="1"/>
    <col min="13809" max="13809" width="50.5703125" style="1" customWidth="1"/>
    <col min="13810" max="13810" width="35.28515625" style="1" customWidth="1"/>
    <col min="13811" max="13811" width="10.7109375" style="1" customWidth="1"/>
    <col min="13812" max="13812" width="15.85546875" style="1" customWidth="1"/>
    <col min="13813" max="13813" width="39.85546875" style="1" customWidth="1"/>
    <col min="13814" max="13814" width="22.5703125" style="1" customWidth="1"/>
    <col min="13815" max="13815" width="15.28515625" style="1" customWidth="1"/>
    <col min="13816" max="13816" width="12" style="1" customWidth="1"/>
    <col min="13817" max="13817" width="15.7109375" style="1" customWidth="1"/>
    <col min="13818" max="13818" width="21.140625" style="1" customWidth="1"/>
    <col min="13819" max="13819" width="14.85546875" style="1" customWidth="1"/>
    <col min="13820" max="13828" width="0" style="1" hidden="1" customWidth="1"/>
    <col min="13829" max="14063" width="11.42578125" style="1"/>
    <col min="14064" max="14064" width="6.42578125" style="1" customWidth="1"/>
    <col min="14065" max="14065" width="50.5703125" style="1" customWidth="1"/>
    <col min="14066" max="14066" width="35.28515625" style="1" customWidth="1"/>
    <col min="14067" max="14067" width="10.7109375" style="1" customWidth="1"/>
    <col min="14068" max="14068" width="15.85546875" style="1" customWidth="1"/>
    <col min="14069" max="14069" width="39.85546875" style="1" customWidth="1"/>
    <col min="14070" max="14070" width="22.5703125" style="1" customWidth="1"/>
    <col min="14071" max="14071" width="15.28515625" style="1" customWidth="1"/>
    <col min="14072" max="14072" width="12" style="1" customWidth="1"/>
    <col min="14073" max="14073" width="15.7109375" style="1" customWidth="1"/>
    <col min="14074" max="14074" width="21.140625" style="1" customWidth="1"/>
    <col min="14075" max="14075" width="14.85546875" style="1" customWidth="1"/>
    <col min="14076" max="14084" width="0" style="1" hidden="1" customWidth="1"/>
    <col min="14085" max="14319" width="11.42578125" style="1"/>
    <col min="14320" max="14320" width="6.42578125" style="1" customWidth="1"/>
    <col min="14321" max="14321" width="50.5703125" style="1" customWidth="1"/>
    <col min="14322" max="14322" width="35.28515625" style="1" customWidth="1"/>
    <col min="14323" max="14323" width="10.7109375" style="1" customWidth="1"/>
    <col min="14324" max="14324" width="15.85546875" style="1" customWidth="1"/>
    <col min="14325" max="14325" width="39.85546875" style="1" customWidth="1"/>
    <col min="14326" max="14326" width="22.5703125" style="1" customWidth="1"/>
    <col min="14327" max="14327" width="15.28515625" style="1" customWidth="1"/>
    <col min="14328" max="14328" width="12" style="1" customWidth="1"/>
    <col min="14329" max="14329" width="15.7109375" style="1" customWidth="1"/>
    <col min="14330" max="14330" width="21.140625" style="1" customWidth="1"/>
    <col min="14331" max="14331" width="14.85546875" style="1" customWidth="1"/>
    <col min="14332" max="14340" width="0" style="1" hidden="1" customWidth="1"/>
    <col min="14341" max="14575" width="11.42578125" style="1"/>
    <col min="14576" max="14576" width="6.42578125" style="1" customWidth="1"/>
    <col min="14577" max="14577" width="50.5703125" style="1" customWidth="1"/>
    <col min="14578" max="14578" width="35.28515625" style="1" customWidth="1"/>
    <col min="14579" max="14579" width="10.7109375" style="1" customWidth="1"/>
    <col min="14580" max="14580" width="15.85546875" style="1" customWidth="1"/>
    <col min="14581" max="14581" width="39.85546875" style="1" customWidth="1"/>
    <col min="14582" max="14582" width="22.5703125" style="1" customWidth="1"/>
    <col min="14583" max="14583" width="15.28515625" style="1" customWidth="1"/>
    <col min="14584" max="14584" width="12" style="1" customWidth="1"/>
    <col min="14585" max="14585" width="15.7109375" style="1" customWidth="1"/>
    <col min="14586" max="14586" width="21.140625" style="1" customWidth="1"/>
    <col min="14587" max="14587" width="14.85546875" style="1" customWidth="1"/>
    <col min="14588" max="14596" width="0" style="1" hidden="1" customWidth="1"/>
    <col min="14597" max="14831" width="11.42578125" style="1"/>
    <col min="14832" max="14832" width="6.42578125" style="1" customWidth="1"/>
    <col min="14833" max="14833" width="50.5703125" style="1" customWidth="1"/>
    <col min="14834" max="14834" width="35.28515625" style="1" customWidth="1"/>
    <col min="14835" max="14835" width="10.7109375" style="1" customWidth="1"/>
    <col min="14836" max="14836" width="15.85546875" style="1" customWidth="1"/>
    <col min="14837" max="14837" width="39.85546875" style="1" customWidth="1"/>
    <col min="14838" max="14838" width="22.5703125" style="1" customWidth="1"/>
    <col min="14839" max="14839" width="15.28515625" style="1" customWidth="1"/>
    <col min="14840" max="14840" width="12" style="1" customWidth="1"/>
    <col min="14841" max="14841" width="15.7109375" style="1" customWidth="1"/>
    <col min="14842" max="14842" width="21.140625" style="1" customWidth="1"/>
    <col min="14843" max="14843" width="14.85546875" style="1" customWidth="1"/>
    <col min="14844" max="14852" width="0" style="1" hidden="1" customWidth="1"/>
    <col min="14853" max="15087" width="11.42578125" style="1"/>
    <col min="15088" max="15088" width="6.42578125" style="1" customWidth="1"/>
    <col min="15089" max="15089" width="50.5703125" style="1" customWidth="1"/>
    <col min="15090" max="15090" width="35.28515625" style="1" customWidth="1"/>
    <col min="15091" max="15091" width="10.7109375" style="1" customWidth="1"/>
    <col min="15092" max="15092" width="15.85546875" style="1" customWidth="1"/>
    <col min="15093" max="15093" width="39.85546875" style="1" customWidth="1"/>
    <col min="15094" max="15094" width="22.5703125" style="1" customWidth="1"/>
    <col min="15095" max="15095" width="15.28515625" style="1" customWidth="1"/>
    <col min="15096" max="15096" width="12" style="1" customWidth="1"/>
    <col min="15097" max="15097" width="15.7109375" style="1" customWidth="1"/>
    <col min="15098" max="15098" width="21.140625" style="1" customWidth="1"/>
    <col min="15099" max="15099" width="14.85546875" style="1" customWidth="1"/>
    <col min="15100" max="15108" width="0" style="1" hidden="1" customWidth="1"/>
    <col min="15109" max="15343" width="11.42578125" style="1"/>
    <col min="15344" max="15344" width="6.42578125" style="1" customWidth="1"/>
    <col min="15345" max="15345" width="50.5703125" style="1" customWidth="1"/>
    <col min="15346" max="15346" width="35.28515625" style="1" customWidth="1"/>
    <col min="15347" max="15347" width="10.7109375" style="1" customWidth="1"/>
    <col min="15348" max="15348" width="15.85546875" style="1" customWidth="1"/>
    <col min="15349" max="15349" width="39.85546875" style="1" customWidth="1"/>
    <col min="15350" max="15350" width="22.5703125" style="1" customWidth="1"/>
    <col min="15351" max="15351" width="15.28515625" style="1" customWidth="1"/>
    <col min="15352" max="15352" width="12" style="1" customWidth="1"/>
    <col min="15353" max="15353" width="15.7109375" style="1" customWidth="1"/>
    <col min="15354" max="15354" width="21.140625" style="1" customWidth="1"/>
    <col min="15355" max="15355" width="14.85546875" style="1" customWidth="1"/>
    <col min="15356" max="15364" width="0" style="1" hidden="1" customWidth="1"/>
    <col min="15365" max="15599" width="11.42578125" style="1"/>
    <col min="15600" max="15600" width="6.42578125" style="1" customWidth="1"/>
    <col min="15601" max="15601" width="50.5703125" style="1" customWidth="1"/>
    <col min="15602" max="15602" width="35.28515625" style="1" customWidth="1"/>
    <col min="15603" max="15603" width="10.7109375" style="1" customWidth="1"/>
    <col min="15604" max="15604" width="15.85546875" style="1" customWidth="1"/>
    <col min="15605" max="15605" width="39.85546875" style="1" customWidth="1"/>
    <col min="15606" max="15606" width="22.5703125" style="1" customWidth="1"/>
    <col min="15607" max="15607" width="15.28515625" style="1" customWidth="1"/>
    <col min="15608" max="15608" width="12" style="1" customWidth="1"/>
    <col min="15609" max="15609" width="15.7109375" style="1" customWidth="1"/>
    <col min="15610" max="15610" width="21.140625" style="1" customWidth="1"/>
    <col min="15611" max="15611" width="14.85546875" style="1" customWidth="1"/>
    <col min="15612" max="15620" width="0" style="1" hidden="1" customWidth="1"/>
    <col min="15621" max="15855" width="11.42578125" style="1"/>
    <col min="15856" max="15856" width="6.42578125" style="1" customWidth="1"/>
    <col min="15857" max="15857" width="50.5703125" style="1" customWidth="1"/>
    <col min="15858" max="15858" width="35.28515625" style="1" customWidth="1"/>
    <col min="15859" max="15859" width="10.7109375" style="1" customWidth="1"/>
    <col min="15860" max="15860" width="15.85546875" style="1" customWidth="1"/>
    <col min="15861" max="15861" width="39.85546875" style="1" customWidth="1"/>
    <col min="15862" max="15862" width="22.5703125" style="1" customWidth="1"/>
    <col min="15863" max="15863" width="15.28515625" style="1" customWidth="1"/>
    <col min="15864" max="15864" width="12" style="1" customWidth="1"/>
    <col min="15865" max="15865" width="15.7109375" style="1" customWidth="1"/>
    <col min="15866" max="15866" width="21.140625" style="1" customWidth="1"/>
    <col min="15867" max="15867" width="14.85546875" style="1" customWidth="1"/>
    <col min="15868" max="15876" width="0" style="1" hidden="1" customWidth="1"/>
    <col min="15877" max="16111" width="11.42578125" style="1"/>
    <col min="16112" max="16112" width="6.42578125" style="1" customWidth="1"/>
    <col min="16113" max="16113" width="50.5703125" style="1" customWidth="1"/>
    <col min="16114" max="16114" width="35.28515625" style="1" customWidth="1"/>
    <col min="16115" max="16115" width="10.7109375" style="1" customWidth="1"/>
    <col min="16116" max="16116" width="15.85546875" style="1" customWidth="1"/>
    <col min="16117" max="16117" width="39.85546875" style="1" customWidth="1"/>
    <col min="16118" max="16118" width="22.5703125" style="1" customWidth="1"/>
    <col min="16119" max="16119" width="15.28515625" style="1" customWidth="1"/>
    <col min="16120" max="16120" width="12" style="1" customWidth="1"/>
    <col min="16121" max="16121" width="15.7109375" style="1" customWidth="1"/>
    <col min="16122" max="16122" width="21.140625" style="1" customWidth="1"/>
    <col min="16123" max="16123" width="14.85546875" style="1" customWidth="1"/>
    <col min="16124" max="16132" width="0" style="1" hidden="1" customWidth="1"/>
    <col min="16133" max="16384" width="11.42578125" style="1"/>
  </cols>
  <sheetData>
    <row r="1" spans="1:21" ht="25.5" x14ac:dyDescent="0.35">
      <c r="I1" s="122"/>
      <c r="J1" s="123"/>
      <c r="K1" s="123"/>
      <c r="L1" s="3"/>
      <c r="M1" s="3"/>
      <c r="N1" s="3"/>
      <c r="O1" s="3"/>
      <c r="P1" s="3"/>
    </row>
    <row r="2" spans="1:21" ht="27.75" x14ac:dyDescent="0.4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"/>
      <c r="O2" s="4"/>
      <c r="P2" s="4"/>
      <c r="Q2" s="5"/>
    </row>
    <row r="3" spans="1:21" ht="23.25" x14ac:dyDescent="0.35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6">
        <f>SUM(E57,E58,E59,E60)</f>
        <v>21360</v>
      </c>
      <c r="O3" s="7"/>
      <c r="P3" s="7"/>
      <c r="Q3" s="7"/>
    </row>
    <row r="4" spans="1:21" ht="23.25" x14ac:dyDescent="0.35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8"/>
      <c r="O4" s="8"/>
      <c r="P4" s="8"/>
      <c r="Q4" s="9"/>
    </row>
    <row r="5" spans="1:21" ht="23.25" x14ac:dyDescent="0.3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8"/>
      <c r="O5" s="8"/>
      <c r="P5" s="8"/>
      <c r="Q5" s="9"/>
    </row>
    <row r="6" spans="1:21" ht="18" x14ac:dyDescent="0.25">
      <c r="A6" s="10"/>
      <c r="B6" s="10"/>
      <c r="C6" s="10"/>
      <c r="D6" s="10"/>
      <c r="H6" s="10"/>
      <c r="I6" s="113">
        <f ca="1">TODAY()</f>
        <v>43291</v>
      </c>
      <c r="J6" s="10"/>
      <c r="K6" s="10"/>
      <c r="L6" s="10"/>
      <c r="M6" s="10"/>
      <c r="N6" s="10"/>
      <c r="O6" s="10"/>
      <c r="P6" s="10"/>
      <c r="Q6" s="11"/>
    </row>
    <row r="7" spans="1:21" s="14" customFormat="1" ht="47.25" x14ac:dyDescent="0.25">
      <c r="A7" s="13" t="s">
        <v>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12</v>
      </c>
      <c r="K7" s="13" t="s">
        <v>13</v>
      </c>
      <c r="L7" s="13" t="s">
        <v>14</v>
      </c>
      <c r="M7" s="14" t="s">
        <v>15</v>
      </c>
      <c r="N7" s="15" t="s">
        <v>16</v>
      </c>
      <c r="O7" s="14" t="s">
        <v>17</v>
      </c>
      <c r="P7" s="14" t="s">
        <v>18</v>
      </c>
      <c r="Q7" s="14" t="s">
        <v>19</v>
      </c>
      <c r="R7" s="14" t="s">
        <v>20</v>
      </c>
      <c r="S7" s="14" t="s">
        <v>21</v>
      </c>
      <c r="T7" s="14" t="s">
        <v>22</v>
      </c>
      <c r="U7" s="14" t="s">
        <v>547</v>
      </c>
    </row>
    <row r="8" spans="1:21" s="26" customFormat="1" ht="31.5" x14ac:dyDescent="0.25">
      <c r="A8" s="61">
        <v>1</v>
      </c>
      <c r="B8" s="62" t="s">
        <v>23</v>
      </c>
      <c r="C8" s="62" t="s">
        <v>396</v>
      </c>
      <c r="D8" s="63">
        <v>3</v>
      </c>
      <c r="E8" s="64">
        <v>3466.39</v>
      </c>
      <c r="F8" s="65" t="s">
        <v>24</v>
      </c>
      <c r="G8" s="66" t="s">
        <v>380</v>
      </c>
      <c r="H8" s="67">
        <v>41344</v>
      </c>
      <c r="I8" s="66">
        <v>25</v>
      </c>
      <c r="J8" s="67">
        <v>41441</v>
      </c>
      <c r="K8" s="68">
        <v>50571</v>
      </c>
      <c r="L8" s="58" t="str">
        <f ca="1">IF(K8&lt;$I$6,"VENCIDO",IF(K8&lt;(DATE(YEAR($I$6),MONTH($I$6)+3,DAY($I$6))),"POR VENCER","VIGENTE"))</f>
        <v>VIGENTE</v>
      </c>
      <c r="M8" s="23" t="s">
        <v>25</v>
      </c>
      <c r="N8" s="23" t="s">
        <v>26</v>
      </c>
      <c r="O8" s="23"/>
      <c r="P8" s="23">
        <v>432.77</v>
      </c>
      <c r="Q8" s="24" t="s">
        <v>27</v>
      </c>
      <c r="R8" s="25"/>
      <c r="T8" s="73"/>
      <c r="U8" s="115"/>
    </row>
    <row r="9" spans="1:21" s="26" customFormat="1" ht="110.25" x14ac:dyDescent="0.25">
      <c r="A9" s="61">
        <v>2</v>
      </c>
      <c r="B9" s="69" t="s">
        <v>28</v>
      </c>
      <c r="C9" s="69" t="s">
        <v>29</v>
      </c>
      <c r="D9" s="63">
        <v>10</v>
      </c>
      <c r="E9" s="64">
        <v>6987.34</v>
      </c>
      <c r="F9" s="65" t="s">
        <v>30</v>
      </c>
      <c r="G9" s="66" t="s">
        <v>444</v>
      </c>
      <c r="H9" s="67">
        <v>42970</v>
      </c>
      <c r="I9" s="66">
        <v>5</v>
      </c>
      <c r="J9" s="67">
        <v>42970</v>
      </c>
      <c r="K9" s="68">
        <v>44795</v>
      </c>
      <c r="L9" s="58" t="str">
        <f ca="1">IF(K9&lt;$I$6,"VENCIDO",IF(K9&lt;(DATE(YEAR($I$6),MONTH($I$6)+3,DAY($I$6))),"POR VENCER","VIGENTE"))</f>
        <v>VIGENTE</v>
      </c>
      <c r="M9" s="23" t="s">
        <v>31</v>
      </c>
      <c r="N9" s="23" t="s">
        <v>32</v>
      </c>
      <c r="O9" s="23"/>
      <c r="P9" s="23">
        <v>419.24</v>
      </c>
      <c r="Q9" s="24" t="s">
        <v>27</v>
      </c>
      <c r="R9" s="25" t="s">
        <v>33</v>
      </c>
      <c r="T9" s="73"/>
      <c r="U9" s="26" t="s">
        <v>548</v>
      </c>
    </row>
    <row r="10" spans="1:21" s="26" customFormat="1" ht="47.25" x14ac:dyDescent="0.25">
      <c r="A10" s="61">
        <v>3</v>
      </c>
      <c r="B10" s="70" t="s">
        <v>34</v>
      </c>
      <c r="C10" s="70" t="s">
        <v>35</v>
      </c>
      <c r="D10" s="63">
        <v>1</v>
      </c>
      <c r="E10" s="64">
        <v>17053.09</v>
      </c>
      <c r="F10" s="65" t="s">
        <v>36</v>
      </c>
      <c r="G10" s="66" t="s">
        <v>415</v>
      </c>
      <c r="H10" s="67">
        <v>39202</v>
      </c>
      <c r="I10" s="66">
        <v>15</v>
      </c>
      <c r="J10" s="67">
        <v>39036</v>
      </c>
      <c r="K10" s="67">
        <v>44514</v>
      </c>
      <c r="L10" s="58" t="str">
        <f ca="1">IF(K10&lt;$I$6,"VENCIDO",IF(K10&lt;(DATE(YEAR($I$6),MONTH($I$6)+3,DAY($I$6))),"POR VENCER","VIGENTE"))</f>
        <v>VIGENTE</v>
      </c>
      <c r="M10" s="23" t="s">
        <v>25</v>
      </c>
      <c r="N10" s="23" t="s">
        <v>37</v>
      </c>
      <c r="O10" s="23" t="s">
        <v>38</v>
      </c>
      <c r="P10" s="23">
        <v>3410.62</v>
      </c>
      <c r="Q10" s="24" t="s">
        <v>27</v>
      </c>
      <c r="R10" s="25"/>
      <c r="T10" s="73"/>
      <c r="U10" s="115"/>
    </row>
    <row r="11" spans="1:21" s="26" customFormat="1" ht="15.75" x14ac:dyDescent="0.25">
      <c r="A11" s="61">
        <v>3</v>
      </c>
      <c r="B11" s="70" t="s">
        <v>34</v>
      </c>
      <c r="C11" s="70" t="s">
        <v>416</v>
      </c>
      <c r="D11" s="63">
        <v>4</v>
      </c>
      <c r="E11" s="64">
        <v>117808.16</v>
      </c>
      <c r="F11" s="65" t="s">
        <v>36</v>
      </c>
      <c r="G11" s="66" t="s">
        <v>415</v>
      </c>
      <c r="H11" s="67">
        <v>39202</v>
      </c>
      <c r="I11" s="66">
        <v>15</v>
      </c>
      <c r="J11" s="67">
        <v>39036</v>
      </c>
      <c r="K11" s="67">
        <v>44514</v>
      </c>
      <c r="L11" s="58" t="str">
        <f ca="1">IF(K11&lt;$I$6,"VENCIDO",IF(K11&lt;(DATE(YEAR($I$6),MONTH($I$6)+3,DAY($I$6))),"POR VENCER","VIGENTE"))</f>
        <v>VIGENTE</v>
      </c>
      <c r="M11" s="23" t="s">
        <v>25</v>
      </c>
      <c r="N11" s="23" t="s">
        <v>39</v>
      </c>
      <c r="O11" s="23"/>
      <c r="P11" s="23">
        <v>14136.98</v>
      </c>
      <c r="Q11" s="24" t="s">
        <v>27</v>
      </c>
      <c r="R11" s="25"/>
      <c r="T11" s="73"/>
      <c r="U11" s="115"/>
    </row>
    <row r="12" spans="1:21" s="26" customFormat="1" ht="15.75" x14ac:dyDescent="0.25">
      <c r="A12" s="61">
        <v>3</v>
      </c>
      <c r="B12" s="70" t="s">
        <v>34</v>
      </c>
      <c r="C12" s="70" t="s">
        <v>416</v>
      </c>
      <c r="D12" s="63">
        <v>1</v>
      </c>
      <c r="E12" s="64">
        <v>7162.14</v>
      </c>
      <c r="F12" s="65" t="s">
        <v>40</v>
      </c>
      <c r="G12" s="66" t="s">
        <v>435</v>
      </c>
      <c r="H12" s="67">
        <v>42991</v>
      </c>
      <c r="I12" s="66">
        <v>5</v>
      </c>
      <c r="J12" s="67">
        <v>42991</v>
      </c>
      <c r="K12" s="67">
        <f>DATE(YEAR(J12)+I12, MONTH(J12), DAY(J12)-1)</f>
        <v>44816</v>
      </c>
      <c r="L12" s="58" t="str">
        <f ca="1">IF(K12&lt;$I$6,"VENCIDO",IF(K12&lt;(DATE(YEAR($I$6),MONTH($I$6)+3,DAY($I$6))),"POR VENCER","VIGENTE"))</f>
        <v>VIGENTE</v>
      </c>
      <c r="M12" s="23" t="s">
        <v>31</v>
      </c>
      <c r="N12" s="23" t="s">
        <v>41</v>
      </c>
      <c r="O12" s="23"/>
      <c r="P12" s="23">
        <v>1359.59</v>
      </c>
      <c r="Q12" s="24" t="s">
        <v>27</v>
      </c>
      <c r="R12" s="25"/>
      <c r="T12" s="73"/>
      <c r="U12" s="115"/>
    </row>
    <row r="13" spans="1:21" s="26" customFormat="1" ht="15.75" x14ac:dyDescent="0.25">
      <c r="A13" s="61">
        <v>3</v>
      </c>
      <c r="B13" s="70" t="s">
        <v>34</v>
      </c>
      <c r="C13" s="70" t="s">
        <v>416</v>
      </c>
      <c r="D13" s="63">
        <v>4</v>
      </c>
      <c r="E13" s="64">
        <v>26503.119999999999</v>
      </c>
      <c r="F13" s="65" t="s">
        <v>42</v>
      </c>
      <c r="G13" s="66" t="s">
        <v>435</v>
      </c>
      <c r="H13" s="67">
        <v>42991</v>
      </c>
      <c r="I13" s="66">
        <v>5</v>
      </c>
      <c r="J13" s="67">
        <v>42991</v>
      </c>
      <c r="K13" s="67">
        <f>DATE(YEAR(J13)+I13, MONTH(J13), DAY(J13)-1)</f>
        <v>44816</v>
      </c>
      <c r="L13" s="58" t="str">
        <f ca="1">IF(K13&lt;$I$6,"VENCIDO",IF(K13&lt;(DATE(YEAR($I$6),MONTH($I$6)+3,DAY($I$6))),"POR VENCER","VIGENTE"))</f>
        <v>VIGENTE</v>
      </c>
      <c r="M13" s="23" t="s">
        <v>31</v>
      </c>
      <c r="N13" s="23" t="s">
        <v>43</v>
      </c>
      <c r="O13" s="23"/>
      <c r="P13" s="28" t="s">
        <v>44</v>
      </c>
      <c r="Q13" s="24" t="s">
        <v>27</v>
      </c>
      <c r="R13" s="25"/>
      <c r="T13" s="73"/>
      <c r="U13" s="115"/>
    </row>
    <row r="14" spans="1:21" s="26" customFormat="1" ht="15.75" x14ac:dyDescent="0.25">
      <c r="A14" s="61">
        <v>3</v>
      </c>
      <c r="B14" s="70" t="s">
        <v>34</v>
      </c>
      <c r="C14" s="70" t="s">
        <v>416</v>
      </c>
      <c r="D14" s="63">
        <v>1</v>
      </c>
      <c r="E14" s="64"/>
      <c r="F14" s="65" t="s">
        <v>45</v>
      </c>
      <c r="G14" s="66" t="s">
        <v>415</v>
      </c>
      <c r="H14" s="67">
        <v>39202</v>
      </c>
      <c r="I14" s="66">
        <v>15</v>
      </c>
      <c r="J14" s="67">
        <v>39036</v>
      </c>
      <c r="K14" s="67">
        <v>44514</v>
      </c>
      <c r="L14" s="58" t="str">
        <f ca="1">IF(K14&lt;$I$6,"VENCIDO",IF(K14&lt;(DATE(YEAR($I$6),MONTH($I$6)+3,DAY($I$6))),"POR VENCER","VIGENTE"))</f>
        <v>VIGENTE</v>
      </c>
      <c r="M14" s="23" t="s">
        <v>46</v>
      </c>
      <c r="N14" s="23"/>
      <c r="O14" s="23"/>
      <c r="P14" s="23">
        <v>13500</v>
      </c>
      <c r="Q14" s="24"/>
      <c r="R14" s="25"/>
      <c r="T14" s="73" t="s">
        <v>417</v>
      </c>
      <c r="U14" s="115"/>
    </row>
    <row r="15" spans="1:21" s="26" customFormat="1" ht="31.5" x14ac:dyDescent="0.25">
      <c r="A15" s="61">
        <v>4</v>
      </c>
      <c r="B15" s="62" t="s">
        <v>47</v>
      </c>
      <c r="C15" s="62" t="s">
        <v>48</v>
      </c>
      <c r="D15" s="63">
        <v>4</v>
      </c>
      <c r="E15" s="64">
        <v>42239.85</v>
      </c>
      <c r="F15" s="65" t="s">
        <v>49</v>
      </c>
      <c r="G15" s="66" t="s">
        <v>549</v>
      </c>
      <c r="H15" s="67">
        <v>43227</v>
      </c>
      <c r="I15" s="66">
        <v>5</v>
      </c>
      <c r="J15" s="67">
        <v>43227</v>
      </c>
      <c r="K15" s="68">
        <v>45052</v>
      </c>
      <c r="L15" s="58" t="str">
        <f ca="1">IF(K15&lt;$I$6,"VENCIDO",IF(K15&lt;(DATE(YEAR($I$6),MONTH($I$6)+3,DAY($I$6))),"POR VENCER","VIGENTE"))</f>
        <v>VIGENTE</v>
      </c>
      <c r="M15" s="23" t="s">
        <v>31</v>
      </c>
      <c r="N15" s="23" t="s">
        <v>50</v>
      </c>
      <c r="O15" s="23"/>
      <c r="P15" s="23">
        <v>5068.78</v>
      </c>
      <c r="Q15" s="24" t="s">
        <v>27</v>
      </c>
      <c r="R15" s="25" t="s">
        <v>51</v>
      </c>
      <c r="T15" s="73" t="s">
        <v>446</v>
      </c>
      <c r="U15" s="115"/>
    </row>
    <row r="16" spans="1:21" s="106" customFormat="1" ht="31.5" x14ac:dyDescent="0.25">
      <c r="A16" s="61">
        <v>5</v>
      </c>
      <c r="B16" s="61" t="s">
        <v>52</v>
      </c>
      <c r="C16" s="61" t="s">
        <v>53</v>
      </c>
      <c r="D16" s="63">
        <v>1</v>
      </c>
      <c r="E16" s="64">
        <v>48589.24</v>
      </c>
      <c r="F16" s="65" t="s">
        <v>54</v>
      </c>
      <c r="G16" s="66" t="s">
        <v>383</v>
      </c>
      <c r="H16" s="67">
        <v>39133</v>
      </c>
      <c r="I16" s="66">
        <v>20</v>
      </c>
      <c r="J16" s="67">
        <v>39133</v>
      </c>
      <c r="K16" s="68">
        <v>46437</v>
      </c>
      <c r="L16" s="58" t="str">
        <f ca="1">IF(K16&lt;$I$6,"VENCIDO",IF(K16&lt;(DATE(YEAR($I$6),MONTH($I$6)+3,DAY($I$6))),"POR VENCER","VIGENTE"))</f>
        <v>VIGENTE</v>
      </c>
      <c r="M16" s="23" t="s">
        <v>25</v>
      </c>
      <c r="N16" s="23" t="s">
        <v>55</v>
      </c>
      <c r="O16" s="23"/>
      <c r="P16" s="23">
        <v>9717.85</v>
      </c>
      <c r="Q16" s="27" t="s">
        <v>27</v>
      </c>
      <c r="R16" s="14"/>
      <c r="T16" s="86"/>
      <c r="U16" s="116"/>
    </row>
    <row r="17" spans="1:21" s="106" customFormat="1" ht="31.5" x14ac:dyDescent="0.25">
      <c r="A17" s="61">
        <v>5</v>
      </c>
      <c r="B17" s="70" t="s">
        <v>52</v>
      </c>
      <c r="C17" s="70" t="s">
        <v>53</v>
      </c>
      <c r="D17" s="63">
        <v>4</v>
      </c>
      <c r="E17" s="64">
        <v>28246.57</v>
      </c>
      <c r="F17" s="65" t="s">
        <v>54</v>
      </c>
      <c r="G17" s="66" t="s">
        <v>384</v>
      </c>
      <c r="H17" s="67">
        <v>39265</v>
      </c>
      <c r="I17" s="66">
        <v>15</v>
      </c>
      <c r="J17" s="67">
        <v>39265</v>
      </c>
      <c r="K17" s="68">
        <f>DATE(YEAR(J17)+I17, MONTH(J17), DAY(J17)-1)</f>
        <v>44743</v>
      </c>
      <c r="L17" s="58" t="str">
        <f ca="1">IF(K17&lt;$I$6,"VENCIDO",IF(K17&lt;(DATE(YEAR($I$6),MONTH($I$6)+3,DAY($I$6))),"POR VENCER","VIGENTE"))</f>
        <v>VIGENTE</v>
      </c>
      <c r="M17" s="23" t="s">
        <v>25</v>
      </c>
      <c r="N17" s="23" t="s">
        <v>56</v>
      </c>
      <c r="O17" s="23"/>
      <c r="P17" s="23">
        <v>3389.59</v>
      </c>
      <c r="Q17" s="24" t="s">
        <v>27</v>
      </c>
      <c r="R17" s="25"/>
      <c r="T17" s="73"/>
      <c r="U17" s="116"/>
    </row>
    <row r="18" spans="1:21" s="106" customFormat="1" ht="31.5" x14ac:dyDescent="0.25">
      <c r="A18" s="61">
        <v>6</v>
      </c>
      <c r="B18" s="62" t="s">
        <v>57</v>
      </c>
      <c r="C18" s="62" t="s">
        <v>58</v>
      </c>
      <c r="D18" s="63">
        <v>1</v>
      </c>
      <c r="E18" s="64">
        <v>2320</v>
      </c>
      <c r="F18" s="65" t="s">
        <v>59</v>
      </c>
      <c r="G18" s="66" t="s">
        <v>476</v>
      </c>
      <c r="H18" s="67">
        <v>41477</v>
      </c>
      <c r="I18" s="66">
        <v>5</v>
      </c>
      <c r="J18" s="67">
        <v>41457</v>
      </c>
      <c r="K18" s="68">
        <f t="shared" ref="K18" si="0">DATE(YEAR(J18)+I18, MONTH(J18), DAY(J18)-1)</f>
        <v>43282</v>
      </c>
      <c r="L18" s="58" t="str">
        <f ca="1">IF(K18&lt;$I$6,"VENCIDO",IF(K18&lt;(DATE(YEAR($I$6),MONTH($I$6)+3,DAY($I$6))),"POR VENCER","VIGENTE"))</f>
        <v>VENCIDO</v>
      </c>
      <c r="M18" s="31" t="s">
        <v>31</v>
      </c>
      <c r="N18" s="32" t="s">
        <v>60</v>
      </c>
      <c r="O18" s="31"/>
      <c r="P18" s="31">
        <v>464</v>
      </c>
      <c r="Q18" s="24" t="s">
        <v>27</v>
      </c>
      <c r="R18" s="14"/>
      <c r="T18" s="73"/>
      <c r="U18" s="116"/>
    </row>
    <row r="19" spans="1:21" s="106" customFormat="1" ht="31.5" x14ac:dyDescent="0.25">
      <c r="A19" s="61">
        <v>7</v>
      </c>
      <c r="B19" s="62" t="s">
        <v>61</v>
      </c>
      <c r="C19" s="62" t="s">
        <v>62</v>
      </c>
      <c r="D19" s="63">
        <v>1</v>
      </c>
      <c r="E19" s="64">
        <v>2320</v>
      </c>
      <c r="F19" s="65" t="s">
        <v>63</v>
      </c>
      <c r="G19" s="66" t="s">
        <v>374</v>
      </c>
      <c r="H19" s="67">
        <v>41684</v>
      </c>
      <c r="I19" s="66">
        <v>5</v>
      </c>
      <c r="J19" s="67">
        <v>41583</v>
      </c>
      <c r="K19" s="68">
        <v>43408</v>
      </c>
      <c r="L19" s="58" t="str">
        <f ca="1">IF(K19&lt;$I$6,"VENCIDO",IF(K19&lt;(DATE(YEAR($I$6),MONTH($I$6)+3,DAY($I$6))),"POR VENCER","VIGENTE"))</f>
        <v>VIGENTE</v>
      </c>
      <c r="M19" s="23" t="s">
        <v>31</v>
      </c>
      <c r="N19" s="23" t="s">
        <v>60</v>
      </c>
      <c r="O19" s="23" t="s">
        <v>64</v>
      </c>
      <c r="P19" s="23">
        <v>464</v>
      </c>
      <c r="Q19" s="24" t="s">
        <v>27</v>
      </c>
      <c r="R19" s="25"/>
      <c r="T19" s="73"/>
      <c r="U19" s="116"/>
    </row>
    <row r="20" spans="1:21" s="106" customFormat="1" ht="31.5" x14ac:dyDescent="0.25">
      <c r="A20" s="61">
        <v>8</v>
      </c>
      <c r="B20" s="62" t="s">
        <v>65</v>
      </c>
      <c r="C20" s="62" t="s">
        <v>397</v>
      </c>
      <c r="D20" s="63">
        <v>1</v>
      </c>
      <c r="E20" s="64">
        <v>2320</v>
      </c>
      <c r="F20" s="65" t="s">
        <v>66</v>
      </c>
      <c r="G20" s="66" t="s">
        <v>375</v>
      </c>
      <c r="H20" s="67">
        <v>41275</v>
      </c>
      <c r="I20" s="66">
        <v>5</v>
      </c>
      <c r="J20" s="67">
        <v>41275</v>
      </c>
      <c r="K20" s="68">
        <v>43100</v>
      </c>
      <c r="L20" s="58" t="str">
        <f ca="1">IF(K20&lt;$I$6,"VENCIDO",IF(K20&lt;(DATE(YEAR($I$6),MONTH($I$6)+3,DAY($I$6))),"POR VENCER","VIGENTE"))</f>
        <v>VENCIDO</v>
      </c>
      <c r="M20" s="23" t="s">
        <v>31</v>
      </c>
      <c r="N20" s="23" t="s">
        <v>60</v>
      </c>
      <c r="O20" s="23"/>
      <c r="P20" s="23">
        <v>464</v>
      </c>
      <c r="Q20" s="24" t="s">
        <v>27</v>
      </c>
      <c r="R20" s="25"/>
      <c r="T20" s="73" t="s">
        <v>504</v>
      </c>
      <c r="U20" s="116" t="s">
        <v>537</v>
      </c>
    </row>
    <row r="21" spans="1:21" s="106" customFormat="1" ht="31.5" x14ac:dyDescent="0.25">
      <c r="A21" s="61">
        <v>9</v>
      </c>
      <c r="B21" s="62" t="s">
        <v>67</v>
      </c>
      <c r="C21" s="62" t="s">
        <v>510</v>
      </c>
      <c r="D21" s="63">
        <v>1</v>
      </c>
      <c r="E21" s="64">
        <v>2227.4499999999998</v>
      </c>
      <c r="F21" s="65" t="s">
        <v>511</v>
      </c>
      <c r="G21" s="66" t="s">
        <v>500</v>
      </c>
      <c r="H21" s="67">
        <v>43076</v>
      </c>
      <c r="I21" s="66">
        <v>5</v>
      </c>
      <c r="J21" s="67">
        <v>43076</v>
      </c>
      <c r="K21" s="68">
        <f t="shared" ref="K21" si="1">DATE(YEAR(J21)+I21, MONTH(J21), DAY(J21)-1)</f>
        <v>44901</v>
      </c>
      <c r="L21" s="58" t="str">
        <f ca="1">IF(K21&lt;$I$6,"VENCIDO",IF(K21&lt;(DATE(YEAR($I$6),MONTH($I$6)+3,DAY($I$6))),"POR VENCER","VIGENTE"))</f>
        <v>VIGENTE</v>
      </c>
      <c r="M21" s="23" t="s">
        <v>31</v>
      </c>
      <c r="N21" s="23" t="s">
        <v>70</v>
      </c>
      <c r="O21" s="23"/>
      <c r="P21" s="23">
        <v>445.49</v>
      </c>
      <c r="Q21" s="24" t="s">
        <v>27</v>
      </c>
      <c r="R21" s="25"/>
      <c r="T21" s="73"/>
      <c r="U21" s="116"/>
    </row>
    <row r="22" spans="1:21" s="106" customFormat="1" ht="31.5" x14ac:dyDescent="0.25">
      <c r="A22" s="61">
        <v>10</v>
      </c>
      <c r="B22" s="62" t="s">
        <v>71</v>
      </c>
      <c r="C22" s="62" t="s">
        <v>72</v>
      </c>
      <c r="D22" s="63">
        <v>1</v>
      </c>
      <c r="E22" s="64">
        <v>2400</v>
      </c>
      <c r="F22" s="65" t="s">
        <v>73</v>
      </c>
      <c r="G22" s="66" t="s">
        <v>376</v>
      </c>
      <c r="H22" s="67">
        <v>42892</v>
      </c>
      <c r="I22" s="66">
        <v>5</v>
      </c>
      <c r="J22" s="67">
        <v>42892</v>
      </c>
      <c r="K22" s="68">
        <v>44717</v>
      </c>
      <c r="L22" s="58" t="str">
        <f ca="1">IF(K22&lt;$I$6,"VENCIDO",IF(K22&lt;(DATE(YEAR($I$6),MONTH($I$6)+3,DAY($I$6))),"POR VENCER","VIGENTE"))</f>
        <v>VIGENTE</v>
      </c>
      <c r="M22" s="23" t="s">
        <v>31</v>
      </c>
      <c r="N22" s="23" t="s">
        <v>74</v>
      </c>
      <c r="O22" s="23"/>
      <c r="P22" s="23">
        <v>480</v>
      </c>
      <c r="Q22" s="24" t="s">
        <v>27</v>
      </c>
      <c r="R22" s="25" t="s">
        <v>75</v>
      </c>
      <c r="T22" s="73"/>
      <c r="U22" s="116"/>
    </row>
    <row r="23" spans="1:21" s="106" customFormat="1" ht="31.5" x14ac:dyDescent="0.25">
      <c r="A23" s="72">
        <v>11</v>
      </c>
      <c r="B23" s="70" t="s">
        <v>76</v>
      </c>
      <c r="C23" s="70" t="s">
        <v>77</v>
      </c>
      <c r="D23" s="73">
        <v>1</v>
      </c>
      <c r="E23" s="74">
        <v>5422.39</v>
      </c>
      <c r="F23" s="75" t="s">
        <v>78</v>
      </c>
      <c r="G23" s="76" t="s">
        <v>385</v>
      </c>
      <c r="H23" s="77">
        <v>41354</v>
      </c>
      <c r="I23" s="66">
        <v>25</v>
      </c>
      <c r="J23" s="77">
        <v>41404</v>
      </c>
      <c r="K23" s="68">
        <v>50534</v>
      </c>
      <c r="L23" s="58" t="str">
        <f ca="1">IF(K23&lt;$I$6,"VENCIDO",IF(K23&lt;(DATE(YEAR($I$6),MONTH($I$6)+3,DAY($I$6))),"POR VENCER","VIGENTE"))</f>
        <v>VIGENTE</v>
      </c>
      <c r="M23" s="23" t="s">
        <v>25</v>
      </c>
      <c r="N23" s="23"/>
      <c r="O23" s="23"/>
      <c r="P23" s="23">
        <v>1084.48</v>
      </c>
      <c r="Q23" s="35"/>
      <c r="T23" s="73"/>
      <c r="U23" s="116"/>
    </row>
    <row r="24" spans="1:21" s="106" customFormat="1" ht="31.5" x14ac:dyDescent="0.25">
      <c r="A24" s="72">
        <v>11</v>
      </c>
      <c r="B24" s="70" t="s">
        <v>76</v>
      </c>
      <c r="C24" s="70" t="s">
        <v>77</v>
      </c>
      <c r="D24" s="73">
        <v>1</v>
      </c>
      <c r="E24" s="74">
        <v>1778.73</v>
      </c>
      <c r="F24" s="75" t="s">
        <v>79</v>
      </c>
      <c r="G24" s="76" t="s">
        <v>385</v>
      </c>
      <c r="H24" s="77">
        <v>41354</v>
      </c>
      <c r="I24" s="66">
        <v>25</v>
      </c>
      <c r="J24" s="77">
        <v>41404</v>
      </c>
      <c r="K24" s="68">
        <v>50534</v>
      </c>
      <c r="L24" s="58" t="str">
        <f ca="1">IF(K24&lt;$I$6,"VENCIDO",IF(K24&lt;(DATE(YEAR($I$6),MONTH($I$6)+3,DAY($I$6))),"POR VENCER","VIGENTE"))</f>
        <v>VIGENTE</v>
      </c>
      <c r="M24" s="23" t="s">
        <v>25</v>
      </c>
      <c r="N24" s="23"/>
      <c r="O24" s="23"/>
      <c r="P24" s="23">
        <v>271.12</v>
      </c>
      <c r="Q24" s="35"/>
      <c r="T24" s="73"/>
      <c r="U24" s="116"/>
    </row>
    <row r="25" spans="1:21" s="106" customFormat="1" ht="31.5" x14ac:dyDescent="0.25">
      <c r="A25" s="61">
        <v>11</v>
      </c>
      <c r="B25" s="70" t="s">
        <v>76</v>
      </c>
      <c r="C25" s="70" t="s">
        <v>77</v>
      </c>
      <c r="D25" s="63">
        <v>1</v>
      </c>
      <c r="E25" s="64">
        <v>14225</v>
      </c>
      <c r="F25" s="65" t="s">
        <v>80</v>
      </c>
      <c r="G25" s="76" t="s">
        <v>384</v>
      </c>
      <c r="H25" s="67">
        <v>39318</v>
      </c>
      <c r="I25" s="66">
        <v>15</v>
      </c>
      <c r="J25" s="67">
        <v>39318</v>
      </c>
      <c r="K25" s="68">
        <v>44796</v>
      </c>
      <c r="L25" s="58" t="str">
        <f ca="1">IF(K25&lt;$I$6,"VENCIDO",IF(K25&lt;(DATE(YEAR($I$6),MONTH($I$6)+3,DAY($I$6))),"POR VENCER","VIGENTE"))</f>
        <v>VIGENTE</v>
      </c>
      <c r="M25" s="23" t="s">
        <v>25</v>
      </c>
      <c r="N25" s="23"/>
      <c r="O25" s="23"/>
      <c r="P25" s="23">
        <v>2845</v>
      </c>
      <c r="Q25" s="24" t="s">
        <v>27</v>
      </c>
      <c r="R25" s="25"/>
      <c r="T25" s="73"/>
      <c r="U25" s="116"/>
    </row>
    <row r="26" spans="1:21" s="106" customFormat="1" ht="31.5" x14ac:dyDescent="0.25">
      <c r="A26" s="61">
        <v>11</v>
      </c>
      <c r="B26" s="70" t="s">
        <v>76</v>
      </c>
      <c r="C26" s="70" t="s">
        <v>77</v>
      </c>
      <c r="D26" s="63" t="s">
        <v>81</v>
      </c>
      <c r="E26" s="64">
        <v>5574.49</v>
      </c>
      <c r="F26" s="65" t="s">
        <v>80</v>
      </c>
      <c r="G26" s="76" t="s">
        <v>384</v>
      </c>
      <c r="H26" s="67">
        <v>39318</v>
      </c>
      <c r="I26" s="66">
        <v>15</v>
      </c>
      <c r="J26" s="67">
        <v>39318</v>
      </c>
      <c r="K26" s="68">
        <v>44796</v>
      </c>
      <c r="L26" s="58" t="str">
        <f ca="1">IF(K26&lt;$I$6,"VENCIDO",IF(K26&lt;(DATE(YEAR($I$6),MONTH($I$6)+3,DAY($I$6))),"POR VENCER","VIGENTE"))</f>
        <v>VIGENTE</v>
      </c>
      <c r="M26" s="23" t="s">
        <v>25</v>
      </c>
      <c r="N26" s="23"/>
      <c r="O26" s="23"/>
      <c r="P26" s="23">
        <v>631.25</v>
      </c>
      <c r="Q26" s="24" t="s">
        <v>27</v>
      </c>
      <c r="R26" s="25"/>
      <c r="S26" s="26"/>
      <c r="T26" s="73"/>
      <c r="U26" s="115"/>
    </row>
    <row r="27" spans="1:21" s="26" customFormat="1" ht="47.25" x14ac:dyDescent="0.25">
      <c r="A27" s="61">
        <v>11</v>
      </c>
      <c r="B27" s="70" t="s">
        <v>76</v>
      </c>
      <c r="C27" s="70" t="s">
        <v>77</v>
      </c>
      <c r="D27" s="63">
        <v>9</v>
      </c>
      <c r="E27" s="64">
        <v>2952.05</v>
      </c>
      <c r="F27" s="65" t="s">
        <v>82</v>
      </c>
      <c r="G27" s="66" t="s">
        <v>450</v>
      </c>
      <c r="H27" s="67">
        <v>42800</v>
      </c>
      <c r="I27" s="66">
        <v>5</v>
      </c>
      <c r="J27" s="67">
        <v>42800</v>
      </c>
      <c r="K27" s="68">
        <f>DATE(YEAR(J27)+I27, MONTH(J27), DAY(J27)-1)</f>
        <v>44625</v>
      </c>
      <c r="L27" s="58" t="str">
        <f ca="1">IF(K27&lt;$I$6,"VENCIDO",IF(K27&lt;(DATE(YEAR($I$6),MONTH($I$6)+3,DAY($I$6))),"POR VENCER","VIGENTE"))</f>
        <v>VIGENTE</v>
      </c>
      <c r="M27" s="23" t="s">
        <v>31</v>
      </c>
      <c r="N27" s="23"/>
      <c r="O27" s="36"/>
      <c r="P27" s="37">
        <v>177.12</v>
      </c>
      <c r="Q27" s="24" t="s">
        <v>27</v>
      </c>
      <c r="R27" s="25" t="s">
        <v>83</v>
      </c>
      <c r="S27" s="106"/>
      <c r="T27" s="73"/>
      <c r="U27" s="116"/>
    </row>
    <row r="28" spans="1:21" s="106" customFormat="1" ht="47.25" x14ac:dyDescent="0.25">
      <c r="A28" s="61">
        <v>11</v>
      </c>
      <c r="B28" s="70" t="s">
        <v>76</v>
      </c>
      <c r="C28" s="70" t="s">
        <v>77</v>
      </c>
      <c r="D28" s="63">
        <v>9</v>
      </c>
      <c r="E28" s="64">
        <v>2339.33</v>
      </c>
      <c r="F28" s="65" t="s">
        <v>82</v>
      </c>
      <c r="G28" s="66" t="s">
        <v>450</v>
      </c>
      <c r="H28" s="67">
        <v>42831</v>
      </c>
      <c r="I28" s="66">
        <v>5</v>
      </c>
      <c r="J28" s="67">
        <v>42831</v>
      </c>
      <c r="K28" s="68">
        <v>44656</v>
      </c>
      <c r="L28" s="58" t="str">
        <f ca="1">IF(K28&lt;$I$6,"VENCIDO",IF(K28&lt;(DATE(YEAR($I$6),MONTH($I$6)+3,DAY($I$6))),"POR VENCER","VIGENTE"))</f>
        <v>VIGENTE</v>
      </c>
      <c r="M28" s="23" t="s">
        <v>31</v>
      </c>
      <c r="N28" s="23" t="s">
        <v>84</v>
      </c>
      <c r="O28" s="23"/>
      <c r="P28" s="23">
        <v>140.36000000000001</v>
      </c>
      <c r="Q28" s="24" t="s">
        <v>27</v>
      </c>
      <c r="R28" s="25" t="s">
        <v>85</v>
      </c>
      <c r="T28" s="73" t="s">
        <v>449</v>
      </c>
      <c r="U28" s="116"/>
    </row>
    <row r="29" spans="1:21" s="106" customFormat="1" ht="63" x14ac:dyDescent="0.25">
      <c r="A29" s="61">
        <v>12</v>
      </c>
      <c r="B29" s="70" t="s">
        <v>86</v>
      </c>
      <c r="C29" s="70" t="s">
        <v>398</v>
      </c>
      <c r="D29" s="63">
        <v>4</v>
      </c>
      <c r="E29" s="64">
        <v>106258</v>
      </c>
      <c r="F29" s="65" t="s">
        <v>87</v>
      </c>
      <c r="G29" s="76" t="s">
        <v>386</v>
      </c>
      <c r="H29" s="67">
        <v>39247</v>
      </c>
      <c r="I29" s="66">
        <v>25</v>
      </c>
      <c r="J29" s="67">
        <v>39247</v>
      </c>
      <c r="K29" s="68">
        <v>48378</v>
      </c>
      <c r="L29" s="58" t="str">
        <f ca="1">IF(K29&lt;$I$6,"VENCIDO",IF(K29&lt;(DATE(YEAR($I$6),MONTH($I$6)+3,DAY($I$6))),"POR VENCER","VIGENTE"))</f>
        <v>VIGENTE</v>
      </c>
      <c r="M29" s="23" t="s">
        <v>25</v>
      </c>
      <c r="N29" s="23" t="s">
        <v>88</v>
      </c>
      <c r="O29" s="23"/>
      <c r="P29" s="23">
        <v>12750.96</v>
      </c>
      <c r="Q29" s="24" t="s">
        <v>27</v>
      </c>
      <c r="R29" s="14"/>
      <c r="T29" s="73"/>
      <c r="U29" s="116"/>
    </row>
    <row r="30" spans="1:21" s="106" customFormat="1" ht="78.75" x14ac:dyDescent="0.25">
      <c r="A30" s="61">
        <v>13</v>
      </c>
      <c r="B30" s="62" t="s">
        <v>90</v>
      </c>
      <c r="C30" s="62" t="s">
        <v>91</v>
      </c>
      <c r="D30" s="63">
        <v>1</v>
      </c>
      <c r="E30" s="64">
        <v>6800</v>
      </c>
      <c r="F30" s="65" t="s">
        <v>92</v>
      </c>
      <c r="G30" s="76" t="s">
        <v>404</v>
      </c>
      <c r="H30" s="67">
        <v>42937</v>
      </c>
      <c r="I30" s="66">
        <v>5</v>
      </c>
      <c r="J30" s="67">
        <v>42937</v>
      </c>
      <c r="K30" s="68">
        <v>44762</v>
      </c>
      <c r="L30" s="58" t="str">
        <f ca="1">IF(K30&lt;$I$6,"VENCIDO",IF(K30&lt;(DATE(YEAR($I$6),MONTH($I$6)+3,DAY($I$6))),"POR VENCER","VIGENTE"))</f>
        <v>VIGENTE</v>
      </c>
      <c r="M30" s="23" t="s">
        <v>31</v>
      </c>
      <c r="N30" s="23" t="s">
        <v>93</v>
      </c>
      <c r="O30" s="23"/>
      <c r="P30" s="23">
        <v>1360</v>
      </c>
      <c r="Q30" s="24" t="s">
        <v>27</v>
      </c>
      <c r="R30" s="25" t="s">
        <v>94</v>
      </c>
      <c r="T30" s="73"/>
      <c r="U30" s="116"/>
    </row>
    <row r="31" spans="1:21" s="106" customFormat="1" ht="47.25" x14ac:dyDescent="0.25">
      <c r="A31" s="61">
        <v>14</v>
      </c>
      <c r="B31" s="70" t="s">
        <v>95</v>
      </c>
      <c r="C31" s="70" t="s">
        <v>96</v>
      </c>
      <c r="D31" s="63">
        <v>3</v>
      </c>
      <c r="E31" s="64">
        <v>225</v>
      </c>
      <c r="F31" s="65" t="s">
        <v>101</v>
      </c>
      <c r="G31" s="66" t="s">
        <v>451</v>
      </c>
      <c r="H31" s="67">
        <v>42711</v>
      </c>
      <c r="I31" s="66" t="s">
        <v>455</v>
      </c>
      <c r="J31" s="67">
        <v>42005</v>
      </c>
      <c r="K31" s="68">
        <v>42399</v>
      </c>
      <c r="L31" s="58" t="str">
        <f ca="1">IF(K31&lt;$I$6,"VENCIDO",IF(K31&lt;(DATE(YEAR($I$6),MONTH($I$6)+3,DAY($I$6))),"POR VENCER","VIGENTE"))</f>
        <v>VENCIDO</v>
      </c>
      <c r="M31" s="23" t="s">
        <v>31</v>
      </c>
      <c r="N31" s="23" t="s">
        <v>102</v>
      </c>
      <c r="O31" s="23"/>
      <c r="P31" s="23">
        <v>250</v>
      </c>
      <c r="Q31" s="24" t="s">
        <v>27</v>
      </c>
      <c r="R31" s="25" t="s">
        <v>75</v>
      </c>
      <c r="T31" s="73" t="s">
        <v>478</v>
      </c>
      <c r="U31" s="116" t="s">
        <v>540</v>
      </c>
    </row>
    <row r="32" spans="1:21" s="106" customFormat="1" ht="78.75" x14ac:dyDescent="0.25">
      <c r="A32" s="61">
        <v>15</v>
      </c>
      <c r="B32" s="70" t="s">
        <v>103</v>
      </c>
      <c r="C32" s="70" t="s">
        <v>104</v>
      </c>
      <c r="D32" s="63">
        <v>1</v>
      </c>
      <c r="E32" s="64">
        <v>2754.4</v>
      </c>
      <c r="F32" s="65" t="s">
        <v>105</v>
      </c>
      <c r="G32" s="66" t="s">
        <v>395</v>
      </c>
      <c r="H32" s="67">
        <v>42977</v>
      </c>
      <c r="I32" s="66">
        <v>5</v>
      </c>
      <c r="J32" s="67">
        <v>42977</v>
      </c>
      <c r="K32" s="68">
        <v>44802</v>
      </c>
      <c r="L32" s="58" t="str">
        <f ca="1">IF(K32&lt;$I$6,"VENCIDO",IF(K32&lt;(DATE(YEAR($I$6),MONTH($I$6)+3,DAY($I$6))),"POR VENCER","VIGENTE"))</f>
        <v>VIGENTE</v>
      </c>
      <c r="M32" s="23" t="s">
        <v>31</v>
      </c>
      <c r="N32" s="23"/>
      <c r="O32" s="38"/>
      <c r="P32" s="23"/>
      <c r="Q32" s="24"/>
      <c r="R32" s="25" t="s">
        <v>106</v>
      </c>
      <c r="T32" s="73"/>
      <c r="U32" s="116"/>
    </row>
    <row r="33" spans="1:21" s="106" customFormat="1" ht="15.75" x14ac:dyDescent="0.25">
      <c r="A33" s="61">
        <v>15</v>
      </c>
      <c r="B33" s="70" t="s">
        <v>103</v>
      </c>
      <c r="C33" s="70" t="s">
        <v>104</v>
      </c>
      <c r="D33" s="63">
        <v>5</v>
      </c>
      <c r="E33" s="64">
        <v>3379.92</v>
      </c>
      <c r="F33" s="65" t="s">
        <v>107</v>
      </c>
      <c r="G33" s="66" t="s">
        <v>481</v>
      </c>
      <c r="H33" s="67">
        <v>42429</v>
      </c>
      <c r="I33" s="66">
        <v>20</v>
      </c>
      <c r="J33" s="67">
        <v>39680</v>
      </c>
      <c r="K33" s="68">
        <v>46984</v>
      </c>
      <c r="L33" s="58" t="str">
        <f ca="1">IF(K33&lt;$I$6,"VENCIDO",IF(K33&lt;(DATE(YEAR($I$6),MONTH($I$6)+3,DAY($I$6))),"POR VENCER","VIGENTE"))</f>
        <v>VIGENTE</v>
      </c>
      <c r="M33" s="23" t="s">
        <v>25</v>
      </c>
      <c r="N33" s="23"/>
      <c r="O33" s="38"/>
      <c r="P33" s="23"/>
      <c r="Q33" s="24"/>
      <c r="R33" s="25"/>
      <c r="T33" s="73"/>
      <c r="U33" s="116"/>
    </row>
    <row r="34" spans="1:21" s="106" customFormat="1" ht="47.25" x14ac:dyDescent="0.25">
      <c r="A34" s="61">
        <v>15</v>
      </c>
      <c r="B34" s="70" t="s">
        <v>103</v>
      </c>
      <c r="C34" s="70" t="s">
        <v>104</v>
      </c>
      <c r="D34" s="63">
        <v>1</v>
      </c>
      <c r="E34" s="64">
        <v>87839.96</v>
      </c>
      <c r="F34" s="65" t="s">
        <v>108</v>
      </c>
      <c r="G34" s="66" t="s">
        <v>481</v>
      </c>
      <c r="H34" s="67">
        <v>42429</v>
      </c>
      <c r="I34" s="66">
        <v>20</v>
      </c>
      <c r="J34" s="67">
        <v>39680</v>
      </c>
      <c r="K34" s="68">
        <v>46984</v>
      </c>
      <c r="L34" s="58" t="str">
        <f ca="1">IF(K34&lt;$I$6,"VENCIDO",IF(K34&lt;(DATE(YEAR($I$6),MONTH($I$6)+3,DAY($I$6))),"POR VENCER","VIGENTE"))</f>
        <v>VIGENTE</v>
      </c>
      <c r="M34" s="23" t="s">
        <v>25</v>
      </c>
      <c r="N34" s="23"/>
      <c r="O34" s="38"/>
      <c r="P34" s="38">
        <v>17567.98</v>
      </c>
      <c r="Q34" s="24"/>
      <c r="R34" s="25"/>
      <c r="T34" s="73"/>
      <c r="U34" s="116"/>
    </row>
    <row r="35" spans="1:21" s="106" customFormat="1" ht="15.75" x14ac:dyDescent="0.25">
      <c r="A35" s="61">
        <v>15</v>
      </c>
      <c r="B35" s="70" t="s">
        <v>103</v>
      </c>
      <c r="C35" s="70" t="s">
        <v>104</v>
      </c>
      <c r="D35" s="63">
        <v>1</v>
      </c>
      <c r="E35" s="74">
        <v>7040.04</v>
      </c>
      <c r="F35" s="75" t="s">
        <v>109</v>
      </c>
      <c r="G35" s="66" t="s">
        <v>481</v>
      </c>
      <c r="H35" s="67">
        <v>42429</v>
      </c>
      <c r="I35" s="66">
        <v>20</v>
      </c>
      <c r="J35" s="67">
        <v>39680</v>
      </c>
      <c r="K35" s="68">
        <v>46984</v>
      </c>
      <c r="L35" s="58" t="str">
        <f ca="1">IF(K35&lt;$I$6,"VENCIDO",IF(K35&lt;(DATE(YEAR($I$6),MONTH($I$6)+3,DAY($I$6))),"POR VENCER","VIGENTE"))</f>
        <v>VIGENTE</v>
      </c>
      <c r="M35" s="23" t="s">
        <v>25</v>
      </c>
      <c r="N35" s="23"/>
      <c r="O35" s="38"/>
      <c r="P35" s="38">
        <v>1408.01</v>
      </c>
      <c r="Q35" s="24"/>
      <c r="R35" s="25"/>
      <c r="T35" s="73"/>
      <c r="U35" s="116"/>
    </row>
    <row r="36" spans="1:21" s="106" customFormat="1" ht="15.75" x14ac:dyDescent="0.25">
      <c r="A36" s="61">
        <v>15</v>
      </c>
      <c r="B36" s="70" t="s">
        <v>103</v>
      </c>
      <c r="C36" s="70" t="s">
        <v>104</v>
      </c>
      <c r="D36" s="63">
        <v>5</v>
      </c>
      <c r="E36" s="64">
        <v>4836.4799999999996</v>
      </c>
      <c r="F36" s="75" t="s">
        <v>109</v>
      </c>
      <c r="G36" s="66" t="s">
        <v>481</v>
      </c>
      <c r="H36" s="67">
        <v>42429</v>
      </c>
      <c r="I36" s="66">
        <v>25</v>
      </c>
      <c r="J36" s="67">
        <v>39680</v>
      </c>
      <c r="K36" s="68">
        <v>46984</v>
      </c>
      <c r="L36" s="58" t="str">
        <f ca="1">IF(K36&lt;$I$6,"VENCIDO",IF(K36&lt;(DATE(YEAR($I$6),MONTH($I$6)+3,DAY($I$6))),"POR VENCER","VIGENTE"))</f>
        <v>VIGENTE</v>
      </c>
      <c r="M36" s="23" t="s">
        <v>25</v>
      </c>
      <c r="N36" s="23"/>
      <c r="O36" s="38"/>
      <c r="P36" s="38">
        <v>290.19</v>
      </c>
      <c r="Q36" s="24"/>
      <c r="R36" s="25"/>
      <c r="T36" s="73"/>
      <c r="U36" s="116"/>
    </row>
    <row r="37" spans="1:21" s="106" customFormat="1" ht="15.75" x14ac:dyDescent="0.25">
      <c r="A37" s="61">
        <v>15</v>
      </c>
      <c r="B37" s="70" t="s">
        <v>103</v>
      </c>
      <c r="C37" s="70" t="s">
        <v>104</v>
      </c>
      <c r="D37" s="63">
        <v>9</v>
      </c>
      <c r="E37" s="64">
        <v>23590.799999999999</v>
      </c>
      <c r="F37" s="75" t="s">
        <v>109</v>
      </c>
      <c r="G37" s="66" t="s">
        <v>481</v>
      </c>
      <c r="H37" s="67">
        <v>42429</v>
      </c>
      <c r="I37" s="66">
        <v>25</v>
      </c>
      <c r="J37" s="67">
        <v>39680</v>
      </c>
      <c r="K37" s="68">
        <v>46984</v>
      </c>
      <c r="L37" s="58" t="str">
        <f ca="1">IF(K37&lt;$I$6,"VENCIDO",IF(K37&lt;(DATE(YEAR($I$6),MONTH($I$6)+3,DAY($I$6))),"POR VENCER","VIGENTE"))</f>
        <v>VIGENTE</v>
      </c>
      <c r="M37" s="23" t="s">
        <v>25</v>
      </c>
      <c r="N37" s="23"/>
      <c r="O37" s="38"/>
      <c r="P37" s="38">
        <v>1415.45</v>
      </c>
      <c r="Q37" s="24"/>
      <c r="R37" s="25"/>
      <c r="T37" s="73"/>
      <c r="U37" s="116"/>
    </row>
    <row r="38" spans="1:21" s="106" customFormat="1" ht="15.75" x14ac:dyDescent="0.25">
      <c r="A38" s="61">
        <v>15</v>
      </c>
      <c r="B38" s="70" t="s">
        <v>103</v>
      </c>
      <c r="C38" s="70" t="s">
        <v>104</v>
      </c>
      <c r="D38" s="63">
        <v>1</v>
      </c>
      <c r="E38" s="64">
        <v>12212.27</v>
      </c>
      <c r="F38" s="65" t="s">
        <v>79</v>
      </c>
      <c r="G38" s="66" t="s">
        <v>482</v>
      </c>
      <c r="H38" s="67">
        <v>42429</v>
      </c>
      <c r="I38" s="66">
        <v>25</v>
      </c>
      <c r="J38" s="67">
        <v>39680</v>
      </c>
      <c r="K38" s="68">
        <v>46984</v>
      </c>
      <c r="L38" s="58" t="str">
        <f ca="1">IF(K38&lt;$I$6,"VENCIDO",IF(K38&lt;(DATE(YEAR($I$6),MONTH($I$6)+3,DAY($I$6))),"POR VENCER","VIGENTE"))</f>
        <v>VIGENTE</v>
      </c>
      <c r="M38" s="23" t="s">
        <v>25</v>
      </c>
      <c r="N38" s="23"/>
      <c r="O38" s="23"/>
      <c r="P38" s="23">
        <v>4795.8</v>
      </c>
      <c r="Q38" s="24"/>
      <c r="R38" s="25"/>
      <c r="T38" s="73"/>
      <c r="U38" s="116"/>
    </row>
    <row r="39" spans="1:21" s="106" customFormat="1" ht="47.25" x14ac:dyDescent="0.25">
      <c r="A39" s="61">
        <v>16</v>
      </c>
      <c r="B39" s="70" t="s">
        <v>110</v>
      </c>
      <c r="C39" s="70" t="s">
        <v>111</v>
      </c>
      <c r="D39" s="63">
        <v>1</v>
      </c>
      <c r="E39" s="64">
        <v>1600</v>
      </c>
      <c r="F39" s="65" t="s">
        <v>112</v>
      </c>
      <c r="G39" s="66" t="s">
        <v>481</v>
      </c>
      <c r="H39" s="67">
        <v>42429</v>
      </c>
      <c r="I39" s="66">
        <v>25</v>
      </c>
      <c r="J39" s="67">
        <v>39680</v>
      </c>
      <c r="K39" s="68">
        <f>DATE(YEAR(J39)+I39, MONTH(J39), DAY(J39)-1)</f>
        <v>48810</v>
      </c>
      <c r="L39" s="58" t="str">
        <f ca="1">IF(K39&lt;$I$6,"VENCIDO",IF(K39&lt;(DATE(YEAR($I$6),MONTH($I$6)+3,DAY($I$6))),"POR VENCER","VIGENTE"))</f>
        <v>VIGENTE</v>
      </c>
      <c r="M39" s="23" t="s">
        <v>31</v>
      </c>
      <c r="N39" s="23" t="s">
        <v>113</v>
      </c>
      <c r="O39" s="23"/>
      <c r="P39" s="23">
        <v>620</v>
      </c>
      <c r="Q39" s="24" t="s">
        <v>27</v>
      </c>
      <c r="R39" s="25" t="s">
        <v>114</v>
      </c>
      <c r="T39" s="73" t="s">
        <v>452</v>
      </c>
      <c r="U39" s="116"/>
    </row>
    <row r="40" spans="1:21" s="106" customFormat="1" ht="47.25" x14ac:dyDescent="0.25">
      <c r="A40" s="61">
        <v>16</v>
      </c>
      <c r="B40" s="70" t="s">
        <v>110</v>
      </c>
      <c r="C40" s="70" t="s">
        <v>111</v>
      </c>
      <c r="D40" s="63">
        <v>1</v>
      </c>
      <c r="E40" s="64" t="s">
        <v>546</v>
      </c>
      <c r="F40" s="65" t="s">
        <v>112</v>
      </c>
      <c r="G40" s="66" t="s">
        <v>481</v>
      </c>
      <c r="H40" s="67">
        <v>42429</v>
      </c>
      <c r="I40" s="66">
        <v>25</v>
      </c>
      <c r="J40" s="67">
        <v>39680</v>
      </c>
      <c r="K40" s="68">
        <f>DATE(YEAR(J40)+I40, MONTH(J40), DAY(J40)-1)</f>
        <v>48810</v>
      </c>
      <c r="L40" s="58" t="str">
        <f ca="1">IF(K40&lt;$I$6,"VENCIDO",IF(K40&lt;(DATE(YEAR($I$6),MONTH($I$6)+3,DAY($I$6))),"POR VENCER","VIGENTE"))</f>
        <v>VIGENTE</v>
      </c>
      <c r="M40" s="23" t="s">
        <v>31</v>
      </c>
      <c r="N40" s="23" t="s">
        <v>115</v>
      </c>
      <c r="O40" s="23"/>
      <c r="P40" s="23"/>
      <c r="Q40" s="24" t="s">
        <v>27</v>
      </c>
      <c r="R40" s="25" t="s">
        <v>114</v>
      </c>
      <c r="T40" s="73"/>
      <c r="U40" s="116"/>
    </row>
    <row r="41" spans="1:21" s="106" customFormat="1" ht="78.75" x14ac:dyDescent="0.25">
      <c r="A41" s="61">
        <v>17</v>
      </c>
      <c r="B41" s="62" t="s">
        <v>116</v>
      </c>
      <c r="C41" s="62" t="s">
        <v>117</v>
      </c>
      <c r="D41" s="63">
        <v>1</v>
      </c>
      <c r="E41" s="64">
        <v>400</v>
      </c>
      <c r="F41" s="65" t="s">
        <v>118</v>
      </c>
      <c r="G41" s="66" t="s">
        <v>453</v>
      </c>
      <c r="H41" s="67">
        <v>42958</v>
      </c>
      <c r="I41" s="66">
        <v>2</v>
      </c>
      <c r="J41" s="67">
        <v>42958</v>
      </c>
      <c r="K41" s="68">
        <v>43687</v>
      </c>
      <c r="L41" s="58" t="str">
        <f ca="1">IF(K41&lt;$I$6,"VENCIDO",IF(K41&lt;(DATE(YEAR($I$6),MONTH($I$6)+3,DAY($I$6))),"POR VENCER","VIGENTE"))</f>
        <v>VIGENTE</v>
      </c>
      <c r="M41" s="23" t="s">
        <v>31</v>
      </c>
      <c r="N41" s="23" t="s">
        <v>119</v>
      </c>
      <c r="O41" s="23"/>
      <c r="P41" s="23">
        <v>80</v>
      </c>
      <c r="Q41" s="24" t="s">
        <v>27</v>
      </c>
      <c r="R41" s="25" t="s">
        <v>120</v>
      </c>
      <c r="T41" s="73"/>
      <c r="U41" s="116"/>
    </row>
    <row r="42" spans="1:21" s="106" customFormat="1" ht="47.25" x14ac:dyDescent="0.25">
      <c r="A42" s="61">
        <v>18</v>
      </c>
      <c r="B42" s="70" t="s">
        <v>121</v>
      </c>
      <c r="C42" s="70" t="s">
        <v>399</v>
      </c>
      <c r="D42" s="63">
        <v>1</v>
      </c>
      <c r="E42" s="64">
        <v>800</v>
      </c>
      <c r="F42" s="65" t="s">
        <v>122</v>
      </c>
      <c r="G42" s="66" t="s">
        <v>123</v>
      </c>
      <c r="H42" s="67">
        <v>43012</v>
      </c>
      <c r="I42" s="66">
        <v>2</v>
      </c>
      <c r="J42" s="67">
        <v>42989</v>
      </c>
      <c r="K42" s="68">
        <v>43718</v>
      </c>
      <c r="L42" s="58" t="str">
        <f ca="1">IF(K42&lt;$I$6,"VENCIDO",IF(K42&lt;(DATE(YEAR($I$6),MONTH($I$6)+3,DAY($I$6))),"POR VENCER","VIGENTE"))</f>
        <v>VIGENTE</v>
      </c>
      <c r="M42" s="23" t="s">
        <v>31</v>
      </c>
      <c r="N42" s="23" t="s">
        <v>124</v>
      </c>
      <c r="O42" s="23"/>
      <c r="P42" s="23"/>
      <c r="Q42" s="24" t="s">
        <v>27</v>
      </c>
      <c r="R42" s="25"/>
      <c r="T42" s="73"/>
      <c r="U42" s="116"/>
    </row>
    <row r="43" spans="1:21" s="106" customFormat="1" ht="47.25" customHeight="1" x14ac:dyDescent="0.25">
      <c r="A43" s="61">
        <v>19</v>
      </c>
      <c r="B43" s="70" t="s">
        <v>125</v>
      </c>
      <c r="C43" s="70" t="s">
        <v>126</v>
      </c>
      <c r="D43" s="63">
        <v>1</v>
      </c>
      <c r="E43" s="64">
        <v>1645.6</v>
      </c>
      <c r="F43" s="65" t="s">
        <v>127</v>
      </c>
      <c r="G43" s="66" t="s">
        <v>454</v>
      </c>
      <c r="H43" s="67">
        <v>42341</v>
      </c>
      <c r="I43" s="66" t="s">
        <v>455</v>
      </c>
      <c r="J43" s="67">
        <v>40463</v>
      </c>
      <c r="K43" s="68">
        <v>42288</v>
      </c>
      <c r="L43" s="58" t="str">
        <f ca="1">IF(K43&lt;$I$6,"VENCIDO",IF(K43&lt;(DATE(YEAR($I$6),MONTH($I$6)+3,DAY($I$6))),"POR VENCER","VIGENTE"))</f>
        <v>VENCIDO</v>
      </c>
      <c r="M43" s="23" t="s">
        <v>31</v>
      </c>
      <c r="N43" s="23" t="s">
        <v>128</v>
      </c>
      <c r="O43" s="23"/>
      <c r="P43" s="23"/>
      <c r="Q43" s="24" t="s">
        <v>27</v>
      </c>
      <c r="R43" s="25" t="s">
        <v>75</v>
      </c>
      <c r="T43" s="73" t="s">
        <v>505</v>
      </c>
      <c r="U43" s="116" t="s">
        <v>538</v>
      </c>
    </row>
    <row r="44" spans="1:21" s="106" customFormat="1" ht="47.25" x14ac:dyDescent="0.25">
      <c r="A44" s="61">
        <v>20</v>
      </c>
      <c r="B44" s="62" t="s">
        <v>129</v>
      </c>
      <c r="C44" s="62" t="s">
        <v>130</v>
      </c>
      <c r="D44" s="63">
        <v>1</v>
      </c>
      <c r="E44" s="64">
        <v>3354.8</v>
      </c>
      <c r="F44" s="65" t="s">
        <v>118</v>
      </c>
      <c r="G44" s="66" t="s">
        <v>456</v>
      </c>
      <c r="H44" s="67">
        <v>42825</v>
      </c>
      <c r="I44" s="66">
        <v>5</v>
      </c>
      <c r="J44" s="67">
        <v>42378</v>
      </c>
      <c r="K44" s="68">
        <v>44204</v>
      </c>
      <c r="L44" s="58" t="str">
        <f ca="1">IF(K44&lt;$I$6,"VENCIDO",IF(K44&lt;(DATE(YEAR($I$6),MONTH($I$6)+3,DAY($I$6))),"POR VENCER","VIGENTE"))</f>
        <v>VIGENTE</v>
      </c>
      <c r="M44" s="23" t="s">
        <v>31</v>
      </c>
      <c r="N44" s="23" t="s">
        <v>131</v>
      </c>
      <c r="O44" s="23"/>
      <c r="P44" s="23">
        <v>670.96</v>
      </c>
      <c r="Q44" s="24" t="s">
        <v>27</v>
      </c>
      <c r="R44" s="25" t="s">
        <v>114</v>
      </c>
      <c r="T44" s="73" t="s">
        <v>498</v>
      </c>
      <c r="U44" s="116"/>
    </row>
    <row r="45" spans="1:21" s="106" customFormat="1" ht="31.5" x14ac:dyDescent="0.25">
      <c r="A45" s="61">
        <v>21</v>
      </c>
      <c r="B45" s="62" t="s">
        <v>132</v>
      </c>
      <c r="C45" s="70" t="s">
        <v>133</v>
      </c>
      <c r="D45" s="63">
        <v>4</v>
      </c>
      <c r="E45" s="64">
        <v>16123.73</v>
      </c>
      <c r="F45" s="65" t="s">
        <v>134</v>
      </c>
      <c r="G45" s="66" t="s">
        <v>419</v>
      </c>
      <c r="H45" s="67">
        <v>41190</v>
      </c>
      <c r="I45" s="66">
        <v>20</v>
      </c>
      <c r="J45" s="67">
        <v>40973</v>
      </c>
      <c r="K45" s="68">
        <v>48277</v>
      </c>
      <c r="L45" s="58" t="str">
        <f ca="1">IF(K45&lt;$I$6,"VENCIDO",IF(K45&lt;(DATE(YEAR($I$6),MONTH($I$6)+3,DAY($I$6))),"POR VENCER","VIGENTE"))</f>
        <v>VIGENTE</v>
      </c>
      <c r="M45" s="31" t="s">
        <v>25</v>
      </c>
      <c r="N45" s="32" t="s">
        <v>135</v>
      </c>
      <c r="O45" s="31"/>
      <c r="P45" s="31">
        <v>1934.85</v>
      </c>
      <c r="Q45" s="24" t="s">
        <v>27</v>
      </c>
      <c r="R45" s="14"/>
      <c r="T45" s="73"/>
      <c r="U45" s="116"/>
    </row>
    <row r="46" spans="1:21" s="106" customFormat="1" ht="31.5" x14ac:dyDescent="0.25">
      <c r="A46" s="61">
        <v>22</v>
      </c>
      <c r="B46" s="70" t="s">
        <v>136</v>
      </c>
      <c r="C46" s="80" t="s">
        <v>137</v>
      </c>
      <c r="D46" s="63">
        <v>9</v>
      </c>
      <c r="E46" s="64">
        <v>2000</v>
      </c>
      <c r="F46" s="65" t="s">
        <v>138</v>
      </c>
      <c r="G46" s="66" t="s">
        <v>378</v>
      </c>
      <c r="H46" s="78">
        <v>39428</v>
      </c>
      <c r="I46" s="63">
        <v>5</v>
      </c>
      <c r="J46" s="78">
        <v>43081</v>
      </c>
      <c r="K46" s="68">
        <v>44906</v>
      </c>
      <c r="L46" s="58" t="str">
        <f ca="1">IF(K46&lt;$I$6,"VENCIDO",IF(K46&lt;(DATE(YEAR($I$6),MONTH($I$6)+3,DAY($I$6))),"POR VENCER","VIGENTE"))</f>
        <v>VIGENTE</v>
      </c>
      <c r="M46" s="31" t="s">
        <v>31</v>
      </c>
      <c r="N46" s="31" t="s">
        <v>115</v>
      </c>
      <c r="O46" s="31"/>
      <c r="P46" s="31">
        <v>120</v>
      </c>
      <c r="Q46" s="24" t="s">
        <v>27</v>
      </c>
      <c r="R46" s="14"/>
      <c r="T46" s="73"/>
      <c r="U46" s="116"/>
    </row>
    <row r="47" spans="1:21" s="106" customFormat="1" ht="47.25" x14ac:dyDescent="0.25">
      <c r="A47" s="61">
        <v>22</v>
      </c>
      <c r="B47" s="70" t="s">
        <v>136</v>
      </c>
      <c r="C47" s="80" t="s">
        <v>139</v>
      </c>
      <c r="D47" s="63">
        <v>10</v>
      </c>
      <c r="E47" s="64">
        <v>956.35</v>
      </c>
      <c r="F47" s="65" t="s">
        <v>140</v>
      </c>
      <c r="G47" s="66" t="s">
        <v>387</v>
      </c>
      <c r="H47" s="67">
        <v>40735</v>
      </c>
      <c r="I47" s="66">
        <v>10</v>
      </c>
      <c r="J47" s="67">
        <v>40444</v>
      </c>
      <c r="K47" s="68">
        <v>44096</v>
      </c>
      <c r="L47" s="58" t="str">
        <f ca="1">IF(K47&lt;$I$6,"VENCIDO",IF(K47&lt;(DATE(YEAR($I$6),MONTH($I$6)+3,DAY($I$6))),"POR VENCER","VIGENTE"))</f>
        <v>VIGENTE</v>
      </c>
      <c r="M47" s="31" t="s">
        <v>25</v>
      </c>
      <c r="N47" s="31" t="s">
        <v>141</v>
      </c>
      <c r="O47" s="31"/>
      <c r="P47" s="31">
        <v>57.38</v>
      </c>
      <c r="Q47" s="24" t="s">
        <v>27</v>
      </c>
      <c r="R47" s="14"/>
      <c r="T47" s="73"/>
      <c r="U47" s="116"/>
    </row>
    <row r="48" spans="1:21" s="106" customFormat="1" ht="63" x14ac:dyDescent="0.25">
      <c r="A48" s="61">
        <v>23</v>
      </c>
      <c r="B48" s="70" t="s">
        <v>142</v>
      </c>
      <c r="C48" s="70" t="s">
        <v>458</v>
      </c>
      <c r="D48" s="63">
        <v>1</v>
      </c>
      <c r="E48" s="64">
        <v>21.31</v>
      </c>
      <c r="F48" s="65" t="s">
        <v>143</v>
      </c>
      <c r="G48" s="66" t="s">
        <v>457</v>
      </c>
      <c r="H48" s="67">
        <v>42766</v>
      </c>
      <c r="I48" s="66">
        <v>3</v>
      </c>
      <c r="J48" s="67">
        <v>42919</v>
      </c>
      <c r="K48" s="68">
        <f>DATE(YEAR(J48)+I48, MONTH(J48), DAY(J48)-1)</f>
        <v>44014</v>
      </c>
      <c r="L48" s="58" t="str">
        <f ca="1">IF(K48&lt;$I$6,"VENCIDO",IF(K48&lt;(DATE(YEAR($I$6),MONTH($I$6)+3,DAY($I$6))),"POR VENCER","VIGENTE"))</f>
        <v>VIGENTE</v>
      </c>
      <c r="M48" s="23" t="s">
        <v>31</v>
      </c>
      <c r="N48" s="23"/>
      <c r="O48" s="23" t="s">
        <v>144</v>
      </c>
      <c r="P48" s="23" t="s">
        <v>145</v>
      </c>
      <c r="Q48" s="27" t="s">
        <v>27</v>
      </c>
      <c r="R48" s="25"/>
      <c r="S48" s="106" t="s">
        <v>146</v>
      </c>
      <c r="T48" s="73"/>
      <c r="U48" s="116"/>
    </row>
    <row r="49" spans="1:21" s="106" customFormat="1" ht="31.5" x14ac:dyDescent="0.25">
      <c r="A49" s="61">
        <v>24</v>
      </c>
      <c r="B49" s="62" t="s">
        <v>147</v>
      </c>
      <c r="C49" s="62" t="s">
        <v>400</v>
      </c>
      <c r="D49" s="63">
        <v>1</v>
      </c>
      <c r="E49" s="64">
        <v>140807.95000000001</v>
      </c>
      <c r="F49" s="65" t="s">
        <v>148</v>
      </c>
      <c r="G49" s="66" t="s">
        <v>388</v>
      </c>
      <c r="H49" s="67">
        <v>39288</v>
      </c>
      <c r="I49" s="66">
        <v>15</v>
      </c>
      <c r="J49" s="67">
        <v>39288</v>
      </c>
      <c r="K49" s="68">
        <v>44766</v>
      </c>
      <c r="L49" s="58" t="str">
        <f ca="1">IF(K49&lt;$I$6,"VENCIDO",IF(K49&lt;(DATE(YEAR($I$6),MONTH($I$6)+3,DAY($I$6))),"POR VENCER","VIGENTE"))</f>
        <v>VIGENTE</v>
      </c>
      <c r="M49" s="23" t="s">
        <v>25</v>
      </c>
      <c r="N49" s="23" t="s">
        <v>149</v>
      </c>
      <c r="O49" s="23"/>
      <c r="P49" s="23">
        <v>28161.59</v>
      </c>
      <c r="Q49" s="24" t="s">
        <v>27</v>
      </c>
      <c r="R49" s="25"/>
      <c r="T49" s="73"/>
      <c r="U49" s="116"/>
    </row>
    <row r="50" spans="1:21" s="106" customFormat="1" ht="78.75" x14ac:dyDescent="0.25">
      <c r="A50" s="61">
        <v>25</v>
      </c>
      <c r="B50" s="69" t="s">
        <v>150</v>
      </c>
      <c r="C50" s="69" t="s">
        <v>151</v>
      </c>
      <c r="D50" s="63">
        <v>1</v>
      </c>
      <c r="E50" s="64">
        <v>11479.86</v>
      </c>
      <c r="F50" s="65" t="s">
        <v>152</v>
      </c>
      <c r="G50" s="66" t="s">
        <v>447</v>
      </c>
      <c r="H50" s="67">
        <v>42958</v>
      </c>
      <c r="I50" s="66">
        <v>5</v>
      </c>
      <c r="J50" s="67">
        <v>42958</v>
      </c>
      <c r="K50" s="68">
        <v>44783</v>
      </c>
      <c r="L50" s="58" t="str">
        <f ca="1">IF(K50&lt;$I$6,"VENCIDO",IF(K50&lt;(DATE(YEAR($I$6),MONTH($I$6)+3,DAY($I$6))),"POR VENCER","VIGENTE"))</f>
        <v>VIGENTE</v>
      </c>
      <c r="M50" s="23" t="s">
        <v>31</v>
      </c>
      <c r="N50" s="23" t="s">
        <v>153</v>
      </c>
      <c r="O50" s="23"/>
      <c r="P50" s="23">
        <v>2295.9699999999998</v>
      </c>
      <c r="Q50" s="24" t="s">
        <v>27</v>
      </c>
      <c r="R50" s="25" t="s">
        <v>154</v>
      </c>
      <c r="S50" s="106" t="s">
        <v>155</v>
      </c>
      <c r="T50" s="73"/>
      <c r="U50" s="116"/>
    </row>
    <row r="51" spans="1:21" s="106" customFormat="1" ht="78.75" x14ac:dyDescent="0.25">
      <c r="A51" s="61">
        <v>26</v>
      </c>
      <c r="B51" s="70" t="s">
        <v>156</v>
      </c>
      <c r="C51" s="70" t="s">
        <v>157</v>
      </c>
      <c r="D51" s="63">
        <v>4</v>
      </c>
      <c r="E51" s="64">
        <v>30769.3</v>
      </c>
      <c r="F51" s="65" t="s">
        <v>158</v>
      </c>
      <c r="G51" s="66" t="s">
        <v>385</v>
      </c>
      <c r="H51" s="67">
        <v>41773</v>
      </c>
      <c r="I51" s="66">
        <v>25</v>
      </c>
      <c r="J51" s="67">
        <v>43047</v>
      </c>
      <c r="K51" s="68">
        <v>52177</v>
      </c>
      <c r="L51" s="58" t="str">
        <f ca="1">IF(K51&lt;$I$6,"VENCIDO",IF(K51&lt;(DATE(YEAR($I$6),MONTH($I$6)+3,DAY($I$6))),"POR VENCER","VIGENTE"))</f>
        <v>VIGENTE</v>
      </c>
      <c r="M51" s="31" t="s">
        <v>25</v>
      </c>
      <c r="N51" s="31" t="s">
        <v>159</v>
      </c>
      <c r="O51" s="39"/>
      <c r="P51" s="39"/>
      <c r="Q51" s="24"/>
      <c r="R51" s="14" t="s">
        <v>27</v>
      </c>
      <c r="S51" s="26"/>
      <c r="T51" s="73"/>
      <c r="U51" s="116"/>
    </row>
    <row r="52" spans="1:21" s="106" customFormat="1" ht="47.25" x14ac:dyDescent="0.25">
      <c r="A52" s="61">
        <v>27</v>
      </c>
      <c r="B52" s="70" t="s">
        <v>160</v>
      </c>
      <c r="C52" s="70" t="s">
        <v>459</v>
      </c>
      <c r="D52" s="63" t="s">
        <v>81</v>
      </c>
      <c r="E52" s="64">
        <v>5072.78</v>
      </c>
      <c r="F52" s="65" t="s">
        <v>161</v>
      </c>
      <c r="G52" s="66" t="s">
        <v>460</v>
      </c>
      <c r="H52" s="67">
        <v>43049</v>
      </c>
      <c r="I52" s="66">
        <v>5</v>
      </c>
      <c r="J52" s="67">
        <v>43049</v>
      </c>
      <c r="K52" s="68">
        <f>DATE(YEAR(J52)+I52, MONTH(J52), DAY(J52)-1)</f>
        <v>44874</v>
      </c>
      <c r="L52" s="58" t="str">
        <f ca="1">IF(K52&lt;$I$6,"VENCIDO",IF(K52&lt;(DATE(YEAR($I$6),MONTH($I$6)+3,DAY($I$6))),"POR VENCER","VIGENTE"))</f>
        <v>VIGENTE</v>
      </c>
      <c r="M52" s="23" t="s">
        <v>31</v>
      </c>
      <c r="N52" s="23" t="s">
        <v>162</v>
      </c>
      <c r="O52" s="23"/>
      <c r="P52" s="23">
        <v>1014.56</v>
      </c>
      <c r="Q52" s="24" t="s">
        <v>27</v>
      </c>
      <c r="R52" s="25" t="s">
        <v>154</v>
      </c>
      <c r="T52" s="73"/>
      <c r="U52" s="116"/>
    </row>
    <row r="53" spans="1:21" s="106" customFormat="1" ht="31.5" x14ac:dyDescent="0.25">
      <c r="A53" s="61">
        <v>28</v>
      </c>
      <c r="B53" s="62" t="s">
        <v>163</v>
      </c>
      <c r="C53" s="62" t="s">
        <v>401</v>
      </c>
      <c r="D53" s="63">
        <v>1</v>
      </c>
      <c r="E53" s="64">
        <v>40746.69</v>
      </c>
      <c r="F53" s="65" t="s">
        <v>164</v>
      </c>
      <c r="G53" s="66" t="s">
        <v>379</v>
      </c>
      <c r="H53" s="67">
        <v>41297</v>
      </c>
      <c r="I53" s="66">
        <v>5</v>
      </c>
      <c r="J53" s="67">
        <v>41199</v>
      </c>
      <c r="K53" s="68">
        <f>DATE(YEAR(J53)+I53, MONTH(J53), DAY(J53)-1)</f>
        <v>43024</v>
      </c>
      <c r="L53" s="58" t="str">
        <f ca="1">IF(K53&lt;$I$6,"VENCIDO",IF(K53&lt;(DATE(YEAR($I$6),MONTH($I$6)+3,DAY($I$6))),"POR VENCER","VIGENTE"))</f>
        <v>VENCIDO</v>
      </c>
      <c r="M53" s="23" t="s">
        <v>31</v>
      </c>
      <c r="N53" s="23" t="s">
        <v>165</v>
      </c>
      <c r="O53" s="23"/>
      <c r="P53" s="23">
        <v>8149.34</v>
      </c>
      <c r="Q53" s="24" t="s">
        <v>27</v>
      </c>
      <c r="R53" s="25"/>
      <c r="T53" s="73" t="s">
        <v>497</v>
      </c>
      <c r="U53" s="115" t="s">
        <v>539</v>
      </c>
    </row>
    <row r="54" spans="1:21" s="26" customFormat="1" ht="78.75" x14ac:dyDescent="0.25">
      <c r="A54" s="61">
        <v>29</v>
      </c>
      <c r="B54" s="62" t="s">
        <v>166</v>
      </c>
      <c r="C54" s="62" t="s">
        <v>462</v>
      </c>
      <c r="D54" s="63">
        <v>1</v>
      </c>
      <c r="E54" s="64">
        <v>12000</v>
      </c>
      <c r="F54" s="65" t="s">
        <v>167</v>
      </c>
      <c r="G54" s="66" t="s">
        <v>461</v>
      </c>
      <c r="H54" s="67">
        <v>41232</v>
      </c>
      <c r="I54" s="66">
        <v>5</v>
      </c>
      <c r="J54" s="67">
        <v>41095</v>
      </c>
      <c r="K54" s="68">
        <v>42920</v>
      </c>
      <c r="L54" s="58" t="str">
        <f ca="1">IF(K54&lt;$I$6,"VENCIDO",IF(K54&lt;(DATE(YEAR($I$6),MONTH($I$6)+3,DAY($I$6))),"POR VENCER","VIGENTE"))</f>
        <v>VENCIDO</v>
      </c>
      <c r="M54" s="23" t="s">
        <v>31</v>
      </c>
      <c r="N54" s="23" t="s">
        <v>168</v>
      </c>
      <c r="O54" s="23"/>
      <c r="P54" s="23">
        <v>2400</v>
      </c>
      <c r="Q54" s="24" t="s">
        <v>27</v>
      </c>
      <c r="R54" s="25"/>
      <c r="S54" s="106"/>
      <c r="T54" s="73" t="s">
        <v>495</v>
      </c>
      <c r="U54" s="116" t="s">
        <v>532</v>
      </c>
    </row>
    <row r="55" spans="1:21" s="106" customFormat="1" ht="31.5" x14ac:dyDescent="0.25">
      <c r="A55" s="61">
        <v>30</v>
      </c>
      <c r="B55" s="70" t="s">
        <v>169</v>
      </c>
      <c r="C55" s="70" t="s">
        <v>170</v>
      </c>
      <c r="D55" s="63">
        <v>1</v>
      </c>
      <c r="E55" s="64">
        <v>32747.5</v>
      </c>
      <c r="F55" s="65" t="s">
        <v>171</v>
      </c>
      <c r="G55" s="66" t="s">
        <v>389</v>
      </c>
      <c r="H55" s="67">
        <v>42356</v>
      </c>
      <c r="I55" s="66">
        <v>25</v>
      </c>
      <c r="J55" s="67">
        <v>39452</v>
      </c>
      <c r="K55" s="68">
        <v>48583</v>
      </c>
      <c r="L55" s="58" t="str">
        <f ca="1">IF(K55&lt;$I$6,"VENCIDO",IF(K55&lt;(DATE(YEAR($I$6),MONTH($I$6)+3,DAY($I$6))),"POR VENCER","VIGENTE"))</f>
        <v>VIGENTE</v>
      </c>
      <c r="M55" s="23" t="s">
        <v>25</v>
      </c>
      <c r="N55" s="23" t="s">
        <v>172</v>
      </c>
      <c r="O55" s="23"/>
      <c r="P55" s="23">
        <v>6549.5</v>
      </c>
      <c r="Q55" s="24" t="s">
        <v>27</v>
      </c>
      <c r="R55" s="25"/>
      <c r="T55" s="73"/>
      <c r="U55" s="116"/>
    </row>
    <row r="56" spans="1:21" s="106" customFormat="1" ht="31.5" x14ac:dyDescent="0.25">
      <c r="A56" s="61">
        <v>31</v>
      </c>
      <c r="B56" s="70" t="s">
        <v>169</v>
      </c>
      <c r="C56" s="70" t="s">
        <v>170</v>
      </c>
      <c r="D56" s="63">
        <v>1</v>
      </c>
      <c r="E56" s="64">
        <v>3848.09</v>
      </c>
      <c r="F56" s="65" t="s">
        <v>171</v>
      </c>
      <c r="G56" s="66" t="s">
        <v>483</v>
      </c>
      <c r="H56" s="67">
        <v>41785</v>
      </c>
      <c r="I56" s="66">
        <v>5</v>
      </c>
      <c r="J56" s="67">
        <v>41786</v>
      </c>
      <c r="K56" s="68">
        <f t="shared" ref="K56" si="2">DATE(YEAR(J56)+I56, MONTH(J56), DAY(J56)-1)</f>
        <v>43611</v>
      </c>
      <c r="L56" s="58" t="str">
        <f ca="1">IF(K56&lt;$I$6,"VENCIDO",IF(K56&lt;(DATE(YEAR($I$6),MONTH($I$6)+3,DAY($I$6))),"POR VENCER","VIGENTE"))</f>
        <v>VIGENTE</v>
      </c>
      <c r="M56" s="23" t="s">
        <v>31</v>
      </c>
      <c r="N56" s="23" t="s">
        <v>173</v>
      </c>
      <c r="O56" s="23" t="s">
        <v>174</v>
      </c>
      <c r="P56" s="23">
        <v>5772.14</v>
      </c>
      <c r="Q56" s="24" t="s">
        <v>27</v>
      </c>
      <c r="R56" s="25"/>
      <c r="T56" s="73"/>
      <c r="U56" s="116"/>
    </row>
    <row r="57" spans="1:21" s="106" customFormat="1" ht="78.75" x14ac:dyDescent="0.25">
      <c r="A57" s="61">
        <v>32</v>
      </c>
      <c r="B57" s="62" t="s">
        <v>175</v>
      </c>
      <c r="C57" s="62" t="s">
        <v>176</v>
      </c>
      <c r="D57" s="81">
        <v>1</v>
      </c>
      <c r="E57" s="64">
        <v>8940</v>
      </c>
      <c r="F57" s="65" t="s">
        <v>177</v>
      </c>
      <c r="G57" s="66" t="s">
        <v>386</v>
      </c>
      <c r="H57" s="67">
        <v>41103</v>
      </c>
      <c r="I57" s="66">
        <v>5</v>
      </c>
      <c r="J57" s="67">
        <v>41148</v>
      </c>
      <c r="K57" s="68">
        <f>DATE(YEAR(J57)+I57, MONTH(J57), DAY(J57)-1)</f>
        <v>42973</v>
      </c>
      <c r="L57" s="58" t="str">
        <f ca="1">IF(K57&lt;$I$6,"VENCIDO",IF(K57&lt;(DATE(YEAR($I$6),MONTH($I$6)+3,DAY($I$6))),"POR VENCER","VIGENTE"))</f>
        <v>VENCIDO</v>
      </c>
      <c r="M57" s="23" t="s">
        <v>31</v>
      </c>
      <c r="N57" s="23" t="s">
        <v>178</v>
      </c>
      <c r="O57" s="23"/>
      <c r="P57" s="23">
        <v>1788</v>
      </c>
      <c r="Q57" s="24" t="s">
        <v>27</v>
      </c>
      <c r="R57" s="25"/>
      <c r="T57" s="73" t="s">
        <v>421</v>
      </c>
      <c r="U57" s="116" t="s">
        <v>532</v>
      </c>
    </row>
    <row r="58" spans="1:21" s="106" customFormat="1" ht="78.75" x14ac:dyDescent="0.25">
      <c r="A58" s="61">
        <v>32</v>
      </c>
      <c r="B58" s="62" t="s">
        <v>175</v>
      </c>
      <c r="C58" s="62" t="s">
        <v>176</v>
      </c>
      <c r="D58" s="81">
        <v>5</v>
      </c>
      <c r="E58" s="64">
        <v>8125</v>
      </c>
      <c r="F58" s="65" t="s">
        <v>179</v>
      </c>
      <c r="G58" s="66" t="s">
        <v>386</v>
      </c>
      <c r="H58" s="67">
        <v>41103</v>
      </c>
      <c r="I58" s="66">
        <v>5</v>
      </c>
      <c r="J58" s="67">
        <v>41148</v>
      </c>
      <c r="K58" s="68">
        <f>DATE(YEAR(J58)+I58, MONTH(J58), DAY(J58)-1)</f>
        <v>42973</v>
      </c>
      <c r="L58" s="58" t="str">
        <f ca="1">IF(K58&lt;$I$6,"VENCIDO",IF(K58&lt;(DATE(YEAR($I$6),MONTH($I$6)+3,DAY($I$6))),"POR VENCER","VIGENTE"))</f>
        <v>VENCIDO</v>
      </c>
      <c r="M58" s="23" t="s">
        <v>31</v>
      </c>
      <c r="N58" s="23" t="s">
        <v>180</v>
      </c>
      <c r="O58" s="23"/>
      <c r="P58" s="23">
        <v>487.5</v>
      </c>
      <c r="Q58" s="24" t="s">
        <v>27</v>
      </c>
      <c r="R58" s="25"/>
      <c r="T58" s="73" t="s">
        <v>421</v>
      </c>
      <c r="U58" s="116" t="s">
        <v>532</v>
      </c>
    </row>
    <row r="59" spans="1:21" s="106" customFormat="1" ht="78.75" x14ac:dyDescent="0.25">
      <c r="A59" s="61">
        <v>32</v>
      </c>
      <c r="B59" s="62" t="s">
        <v>175</v>
      </c>
      <c r="C59" s="62" t="s">
        <v>176</v>
      </c>
      <c r="D59" s="81" t="s">
        <v>181</v>
      </c>
      <c r="E59" s="64">
        <v>2260</v>
      </c>
      <c r="F59" s="65" t="s">
        <v>182</v>
      </c>
      <c r="G59" s="66" t="s">
        <v>386</v>
      </c>
      <c r="H59" s="67">
        <v>41103</v>
      </c>
      <c r="I59" s="66">
        <v>5</v>
      </c>
      <c r="J59" s="67">
        <v>41148</v>
      </c>
      <c r="K59" s="68">
        <f>DATE(YEAR(J59)+I59, MONTH(J59), DAY(J59)-1)</f>
        <v>42973</v>
      </c>
      <c r="L59" s="58" t="str">
        <f ca="1">IF(K59&lt;$I$6,"VENCIDO",IF(K59&lt;(DATE(YEAR($I$6),MONTH($I$6)+3,DAY($I$6))),"POR VENCER","VIGENTE"))</f>
        <v>VENCIDO</v>
      </c>
      <c r="M59" s="23" t="s">
        <v>31</v>
      </c>
      <c r="N59" s="23" t="s">
        <v>183</v>
      </c>
      <c r="O59" s="23"/>
      <c r="P59" s="23">
        <v>135.6</v>
      </c>
      <c r="Q59" s="24" t="s">
        <v>27</v>
      </c>
      <c r="R59" s="25"/>
      <c r="T59" s="73" t="s">
        <v>421</v>
      </c>
      <c r="U59" s="116" t="s">
        <v>532</v>
      </c>
    </row>
    <row r="60" spans="1:21" s="106" customFormat="1" ht="78.75" x14ac:dyDescent="0.25">
      <c r="A60" s="61">
        <v>32</v>
      </c>
      <c r="B60" s="62" t="s">
        <v>175</v>
      </c>
      <c r="C60" s="62" t="s">
        <v>176</v>
      </c>
      <c r="D60" s="81" t="s">
        <v>184</v>
      </c>
      <c r="E60" s="64">
        <v>2035</v>
      </c>
      <c r="F60" s="65" t="s">
        <v>182</v>
      </c>
      <c r="G60" s="66" t="s">
        <v>386</v>
      </c>
      <c r="H60" s="67">
        <v>41103</v>
      </c>
      <c r="I60" s="66">
        <v>5</v>
      </c>
      <c r="J60" s="67">
        <v>41148</v>
      </c>
      <c r="K60" s="68">
        <f>DATE(YEAR(J60)+I60, MONTH(J60), DAY(J60)-1)</f>
        <v>42973</v>
      </c>
      <c r="L60" s="58" t="str">
        <f ca="1">IF(K60&lt;$I$6,"VENCIDO",IF(K60&lt;(DATE(YEAR($I$6),MONTH($I$6)+3,DAY($I$6))),"POR VENCER","VIGENTE"))</f>
        <v>VENCIDO</v>
      </c>
      <c r="M60" s="23" t="s">
        <v>31</v>
      </c>
      <c r="N60" s="23" t="s">
        <v>185</v>
      </c>
      <c r="O60" s="23"/>
      <c r="P60" s="23">
        <v>122.1</v>
      </c>
      <c r="Q60" s="24" t="s">
        <v>27</v>
      </c>
      <c r="R60" s="25"/>
      <c r="T60" s="73" t="s">
        <v>421</v>
      </c>
      <c r="U60" s="116" t="s">
        <v>532</v>
      </c>
    </row>
    <row r="61" spans="1:21" s="106" customFormat="1" ht="47.25" x14ac:dyDescent="0.25">
      <c r="A61" s="61">
        <v>32</v>
      </c>
      <c r="B61" s="70" t="s">
        <v>186</v>
      </c>
      <c r="C61" s="70" t="s">
        <v>187</v>
      </c>
      <c r="D61" s="63">
        <v>1</v>
      </c>
      <c r="E61" s="64">
        <v>7175.33</v>
      </c>
      <c r="F61" s="65" t="s">
        <v>188</v>
      </c>
      <c r="G61" s="66" t="s">
        <v>418</v>
      </c>
      <c r="H61" s="67">
        <v>41215</v>
      </c>
      <c r="I61" s="66">
        <v>25</v>
      </c>
      <c r="J61" s="67">
        <v>41242</v>
      </c>
      <c r="K61" s="67">
        <f>DATE(YEAR(J61)+I61, MONTH(J61), DAY(J61)-1)</f>
        <v>50372</v>
      </c>
      <c r="L61" s="58" t="str">
        <f ca="1">IF(K61&lt;$I$6,"VENCIDO",IF(K61&lt;(DATE(YEAR($I$6),MONTH($I$6)+3,DAY($I$6))),"POR VENCER","VIGENTE"))</f>
        <v>VIGENTE</v>
      </c>
      <c r="M61" s="22" t="str">
        <f ca="1">IF(L61&lt;$A$6,"VENCIDO",IF(L61&lt;(DATE(YEAR($A$6),MONTH($A$6)+3,DAY($A$6))),"POR VENCER","VIGENTE"))</f>
        <v>VIGENTE</v>
      </c>
      <c r="N61" s="40" t="s">
        <v>189</v>
      </c>
      <c r="O61" s="31"/>
      <c r="P61" s="31">
        <v>1435.07</v>
      </c>
      <c r="Q61" s="24" t="s">
        <v>27</v>
      </c>
      <c r="R61" s="14"/>
      <c r="T61" s="73"/>
      <c r="U61" s="116"/>
    </row>
    <row r="62" spans="1:21" s="106" customFormat="1" ht="31.5" x14ac:dyDescent="0.25">
      <c r="A62" s="61">
        <v>33</v>
      </c>
      <c r="B62" s="62" t="s">
        <v>190</v>
      </c>
      <c r="C62" s="62" t="s">
        <v>191</v>
      </c>
      <c r="D62" s="63">
        <v>9</v>
      </c>
      <c r="E62" s="64">
        <v>45000</v>
      </c>
      <c r="F62" s="65" t="s">
        <v>192</v>
      </c>
      <c r="G62" s="66" t="s">
        <v>484</v>
      </c>
      <c r="H62" s="67">
        <v>41263</v>
      </c>
      <c r="I62" s="66">
        <v>10</v>
      </c>
      <c r="J62" s="67">
        <v>41114</v>
      </c>
      <c r="K62" s="68">
        <f t="shared" ref="K62:K64" si="3">DATE(YEAR(J62)+I62, MONTH(J62), DAY(J62)-1)</f>
        <v>44765</v>
      </c>
      <c r="L62" s="58" t="str">
        <f ca="1">IF(K62&lt;$I$6,"VENCIDO",IF(K62&lt;(DATE(YEAR($I$6),MONTH($I$6)+3,DAY($I$6))),"POR VENCER","VIGENTE"))</f>
        <v>VIGENTE</v>
      </c>
      <c r="M62" s="23" t="s">
        <v>25</v>
      </c>
      <c r="N62" s="23" t="s">
        <v>193</v>
      </c>
      <c r="O62" s="23"/>
      <c r="P62" s="23">
        <v>2700</v>
      </c>
      <c r="Q62" s="24" t="s">
        <v>27</v>
      </c>
      <c r="R62" s="25"/>
      <c r="T62" s="73"/>
      <c r="U62" s="116"/>
    </row>
    <row r="63" spans="1:21" s="106" customFormat="1" ht="31.5" x14ac:dyDescent="0.25">
      <c r="A63" s="61">
        <v>33</v>
      </c>
      <c r="B63" s="62" t="s">
        <v>194</v>
      </c>
      <c r="C63" s="62" t="s">
        <v>195</v>
      </c>
      <c r="D63" s="63">
        <v>3</v>
      </c>
      <c r="E63" s="64">
        <v>22687.09</v>
      </c>
      <c r="F63" s="65" t="s">
        <v>196</v>
      </c>
      <c r="G63" s="66" t="s">
        <v>485</v>
      </c>
      <c r="H63" s="67">
        <v>42108</v>
      </c>
      <c r="I63" s="66">
        <v>5</v>
      </c>
      <c r="J63" s="67">
        <v>42281</v>
      </c>
      <c r="K63" s="68">
        <f t="shared" si="3"/>
        <v>44107</v>
      </c>
      <c r="L63" s="58" t="str">
        <f ca="1">IF(K63&lt;$I$6,"VENCIDO",IF(K63&lt;(DATE(YEAR($I$6),MONTH($I$6)+3,DAY($I$6))),"POR VENCER","VIGENTE"))</f>
        <v>VIGENTE</v>
      </c>
      <c r="M63" s="23" t="s">
        <v>31</v>
      </c>
      <c r="N63" s="23" t="s">
        <v>197</v>
      </c>
      <c r="O63" s="23"/>
      <c r="P63" s="23">
        <v>2722.45</v>
      </c>
      <c r="Q63" s="24" t="s">
        <v>27</v>
      </c>
      <c r="R63" s="25"/>
      <c r="T63" s="73"/>
      <c r="U63" s="116"/>
    </row>
    <row r="64" spans="1:21" s="106" customFormat="1" ht="31.5" x14ac:dyDescent="0.25">
      <c r="A64" s="61">
        <v>34</v>
      </c>
      <c r="B64" s="62" t="s">
        <v>198</v>
      </c>
      <c r="C64" s="62" t="s">
        <v>199</v>
      </c>
      <c r="D64" s="63">
        <v>1</v>
      </c>
      <c r="E64" s="64">
        <v>27.87</v>
      </c>
      <c r="F64" s="65" t="s">
        <v>200</v>
      </c>
      <c r="G64" s="66" t="s">
        <v>486</v>
      </c>
      <c r="H64" s="67">
        <v>41596</v>
      </c>
      <c r="I64" s="66">
        <v>5</v>
      </c>
      <c r="J64" s="67">
        <v>41557</v>
      </c>
      <c r="K64" s="68">
        <f t="shared" si="3"/>
        <v>43382</v>
      </c>
      <c r="L64" s="58" t="str">
        <f ca="1">IF(K64&lt;$I$6,"VENCIDO",IF(K64&lt;(DATE(YEAR($I$6),MONTH($I$6)+3,DAY($I$6))),"POR VENCER","VIGENTE"))</f>
        <v>POR VENCER</v>
      </c>
      <c r="M64" s="23" t="s">
        <v>31</v>
      </c>
      <c r="N64" s="23" t="s">
        <v>201</v>
      </c>
      <c r="O64" s="23"/>
      <c r="P64" s="23">
        <v>75</v>
      </c>
      <c r="Q64" s="24" t="s">
        <v>27</v>
      </c>
      <c r="R64" s="25"/>
      <c r="T64" s="73"/>
      <c r="U64" s="116"/>
    </row>
    <row r="65" spans="1:21" s="106" customFormat="1" ht="31.5" x14ac:dyDescent="0.25">
      <c r="A65" s="61">
        <v>36</v>
      </c>
      <c r="B65" s="62" t="s">
        <v>202</v>
      </c>
      <c r="C65" s="62" t="s">
        <v>203</v>
      </c>
      <c r="D65" s="63" t="s">
        <v>204</v>
      </c>
      <c r="E65" s="64">
        <v>1117981.48</v>
      </c>
      <c r="F65" s="65" t="s">
        <v>205</v>
      </c>
      <c r="G65" s="66" t="s">
        <v>385</v>
      </c>
      <c r="H65" s="67">
        <v>40934</v>
      </c>
      <c r="I65" s="66">
        <v>5</v>
      </c>
      <c r="J65" s="67">
        <v>40923</v>
      </c>
      <c r="K65" s="68">
        <v>42749</v>
      </c>
      <c r="L65" s="58" t="str">
        <f ca="1">IF(K65&lt;$I$6,"VENCIDO",IF(K65&lt;(DATE(YEAR($I$6),MONTH($I$6)+3,DAY($I$6))),"POR VENCER","VIGENTE"))</f>
        <v>VENCIDO</v>
      </c>
      <c r="M65" s="23" t="s">
        <v>31</v>
      </c>
      <c r="N65" s="23" t="s">
        <v>206</v>
      </c>
      <c r="O65" s="41"/>
      <c r="P65" s="41" t="s">
        <v>207</v>
      </c>
      <c r="Q65" s="24" t="s">
        <v>27</v>
      </c>
      <c r="R65" s="25"/>
      <c r="T65" s="73" t="s">
        <v>463</v>
      </c>
      <c r="U65" s="116" t="s">
        <v>533</v>
      </c>
    </row>
    <row r="66" spans="1:21" s="106" customFormat="1" ht="63" x14ac:dyDescent="0.25">
      <c r="A66" s="61">
        <v>38</v>
      </c>
      <c r="B66" s="70" t="s">
        <v>211</v>
      </c>
      <c r="C66" s="70" t="s">
        <v>402</v>
      </c>
      <c r="D66" s="63">
        <v>1</v>
      </c>
      <c r="E66" s="64">
        <v>60</v>
      </c>
      <c r="F66" s="65" t="s">
        <v>212</v>
      </c>
      <c r="G66" s="66" t="s">
        <v>468</v>
      </c>
      <c r="H66" s="67">
        <v>40967</v>
      </c>
      <c r="I66" s="66">
        <v>5</v>
      </c>
      <c r="J66" s="67">
        <v>40905</v>
      </c>
      <c r="K66" s="68">
        <v>42731</v>
      </c>
      <c r="L66" s="58" t="str">
        <f ca="1">IF(K66&lt;$I$6,"VENCIDO",IF(K66&lt;(DATE(YEAR($I$6),MONTH($I$6)+3,DAY($I$6))),"POR VENCER","VIGENTE"))</f>
        <v>VENCIDO</v>
      </c>
      <c r="M66" s="23" t="s">
        <v>31</v>
      </c>
      <c r="N66" s="23" t="s">
        <v>201</v>
      </c>
      <c r="O66" s="23"/>
      <c r="P66" s="23">
        <v>75</v>
      </c>
      <c r="Q66" s="24" t="s">
        <v>27</v>
      </c>
      <c r="R66" s="25" t="s">
        <v>213</v>
      </c>
      <c r="T66" s="73" t="s">
        <v>469</v>
      </c>
      <c r="U66" s="116" t="s">
        <v>534</v>
      </c>
    </row>
    <row r="67" spans="1:21" s="106" customFormat="1" ht="31.5" x14ac:dyDescent="0.25">
      <c r="A67" s="61">
        <v>38</v>
      </c>
      <c r="B67" s="70" t="s">
        <v>211</v>
      </c>
      <c r="C67" s="70" t="s">
        <v>402</v>
      </c>
      <c r="D67" s="63">
        <v>7</v>
      </c>
      <c r="E67" s="64">
        <v>85195.45</v>
      </c>
      <c r="F67" s="65" t="s">
        <v>167</v>
      </c>
      <c r="G67" s="66" t="s">
        <v>390</v>
      </c>
      <c r="H67" s="67">
        <v>39079</v>
      </c>
      <c r="I67" s="66">
        <v>15</v>
      </c>
      <c r="J67" s="78">
        <v>39079</v>
      </c>
      <c r="K67" s="68">
        <f t="shared" ref="K67:K68" si="4">DATE(YEAR(J67)+I67, MONTH(J67), DAY(J67)-1)</f>
        <v>44557</v>
      </c>
      <c r="L67" s="58" t="str">
        <f ca="1">IF(K67&lt;$I$6,"VENCIDO",IF(K67&lt;(DATE(YEAR($I$6),MONTH($I$6)+3,DAY($I$6))),"POR VENCER","VIGENTE"))</f>
        <v>VIGENTE</v>
      </c>
      <c r="M67" s="23" t="s">
        <v>25</v>
      </c>
      <c r="N67" s="23" t="s">
        <v>214</v>
      </c>
      <c r="O67" s="23"/>
      <c r="P67" s="23">
        <v>5111.7299999999996</v>
      </c>
      <c r="Q67" s="24" t="s">
        <v>27</v>
      </c>
      <c r="R67" s="25"/>
      <c r="T67" s="73"/>
      <c r="U67" s="116"/>
    </row>
    <row r="68" spans="1:21" s="106" customFormat="1" ht="51" x14ac:dyDescent="0.25">
      <c r="A68" s="61">
        <v>39</v>
      </c>
      <c r="B68" s="70" t="s">
        <v>215</v>
      </c>
      <c r="C68" s="70" t="s">
        <v>216</v>
      </c>
      <c r="D68" s="63">
        <v>3</v>
      </c>
      <c r="E68" s="64" t="s">
        <v>217</v>
      </c>
      <c r="F68" s="65" t="s">
        <v>218</v>
      </c>
      <c r="G68" s="82" t="s">
        <v>470</v>
      </c>
      <c r="H68" s="67">
        <v>41121</v>
      </c>
      <c r="I68" s="66">
        <v>3</v>
      </c>
      <c r="J68" s="67">
        <v>41121</v>
      </c>
      <c r="K68" s="68">
        <f t="shared" si="4"/>
        <v>42215</v>
      </c>
      <c r="L68" s="58" t="str">
        <f ca="1">IF(K68&lt;$I$6,"VENCIDO",IF(K68&lt;(DATE(YEAR($I$6),MONTH($I$6)+3,DAY($I$6))),"POR VENCER","VIGENTE"))</f>
        <v>VENCIDO</v>
      </c>
      <c r="M68" s="23" t="s">
        <v>31</v>
      </c>
      <c r="N68" s="23"/>
      <c r="O68" s="23" t="s">
        <v>219</v>
      </c>
      <c r="P68" s="23"/>
      <c r="Q68" s="24" t="s">
        <v>27</v>
      </c>
      <c r="R68" s="25"/>
      <c r="T68" s="73" t="s">
        <v>471</v>
      </c>
      <c r="U68" s="116" t="s">
        <v>535</v>
      </c>
    </row>
    <row r="69" spans="1:21" s="106" customFormat="1" ht="63" x14ac:dyDescent="0.25">
      <c r="A69" s="61">
        <v>40</v>
      </c>
      <c r="B69" s="62" t="s">
        <v>220</v>
      </c>
      <c r="C69" s="62" t="s">
        <v>221</v>
      </c>
      <c r="D69" s="63">
        <v>9</v>
      </c>
      <c r="E69" s="64">
        <v>38810.57</v>
      </c>
      <c r="F69" s="65" t="s">
        <v>222</v>
      </c>
      <c r="G69" s="66" t="s">
        <v>422</v>
      </c>
      <c r="H69" s="67">
        <v>42766</v>
      </c>
      <c r="I69" s="66">
        <v>10</v>
      </c>
      <c r="J69" s="67">
        <v>42935</v>
      </c>
      <c r="K69" s="68">
        <v>46586</v>
      </c>
      <c r="L69" s="58" t="str">
        <f ca="1">IF(K69&lt;$I$6,"VENCIDO",IF(K69&lt;(DATE(YEAR($I$6),MONTH($I$6)+3,DAY($I$6))),"POR VENCER","VIGENTE"))</f>
        <v>VIGENTE</v>
      </c>
      <c r="M69" s="23" t="s">
        <v>31</v>
      </c>
      <c r="N69" s="23" t="s">
        <v>223</v>
      </c>
      <c r="O69" s="23"/>
      <c r="P69" s="23">
        <v>2328.63</v>
      </c>
      <c r="Q69" s="24" t="s">
        <v>27</v>
      </c>
      <c r="R69" s="25" t="s">
        <v>224</v>
      </c>
      <c r="T69" s="73"/>
      <c r="U69" s="116"/>
    </row>
    <row r="70" spans="1:21" s="106" customFormat="1" ht="31.5" x14ac:dyDescent="0.25">
      <c r="A70" s="61">
        <v>41</v>
      </c>
      <c r="B70" s="70" t="s">
        <v>225</v>
      </c>
      <c r="C70" s="70" t="s">
        <v>226</v>
      </c>
      <c r="D70" s="63">
        <v>1</v>
      </c>
      <c r="E70" s="64" t="s">
        <v>227</v>
      </c>
      <c r="F70" s="65" t="s">
        <v>228</v>
      </c>
      <c r="G70" s="66" t="s">
        <v>391</v>
      </c>
      <c r="H70" s="67">
        <v>41101</v>
      </c>
      <c r="I70" s="66">
        <v>25</v>
      </c>
      <c r="J70" s="67">
        <v>41359</v>
      </c>
      <c r="K70" s="68">
        <v>50489</v>
      </c>
      <c r="L70" s="58" t="str">
        <f ca="1">IF(K70&lt;$I$6,"VENCIDO",IF(K70&lt;(DATE(YEAR($I$6),MONTH($I$6)+3,DAY($I$6))),"POR VENCER","VIGENTE"))</f>
        <v>VIGENTE</v>
      </c>
      <c r="M70" s="23" t="s">
        <v>25</v>
      </c>
      <c r="N70" s="23" t="s">
        <v>229</v>
      </c>
      <c r="O70" s="23" t="s">
        <v>230</v>
      </c>
      <c r="P70" s="23">
        <v>69634.36</v>
      </c>
      <c r="Q70" s="24" t="s">
        <v>27</v>
      </c>
      <c r="R70" s="25"/>
      <c r="T70" s="73"/>
      <c r="U70" s="116"/>
    </row>
    <row r="71" spans="1:21" s="106" customFormat="1" ht="31.5" x14ac:dyDescent="0.25">
      <c r="A71" s="61">
        <v>41</v>
      </c>
      <c r="B71" s="70" t="s">
        <v>225</v>
      </c>
      <c r="C71" s="70" t="s">
        <v>226</v>
      </c>
      <c r="D71" s="63">
        <v>1</v>
      </c>
      <c r="E71" s="64"/>
      <c r="F71" s="65" t="s">
        <v>79</v>
      </c>
      <c r="G71" s="66" t="s">
        <v>391</v>
      </c>
      <c r="H71" s="67">
        <v>41101</v>
      </c>
      <c r="I71" s="66">
        <v>25</v>
      </c>
      <c r="J71" s="67">
        <v>41359</v>
      </c>
      <c r="K71" s="68">
        <v>50489</v>
      </c>
      <c r="L71" s="58" t="str">
        <f ca="1">IF(K71&lt;$I$6,"VENCIDO",IF(K71&lt;(DATE(YEAR($I$6),MONTH($I$6)+3,DAY($I$6))),"POR VENCER","VIGENTE"))</f>
        <v>VIGENTE</v>
      </c>
      <c r="M71" s="23" t="s">
        <v>25</v>
      </c>
      <c r="N71" s="23"/>
      <c r="O71" s="38"/>
      <c r="P71" s="23">
        <v>17408.59</v>
      </c>
      <c r="Q71" s="24"/>
      <c r="R71" s="25"/>
      <c r="T71" s="73"/>
      <c r="U71" s="116"/>
    </row>
    <row r="72" spans="1:21" s="106" customFormat="1" ht="31.5" x14ac:dyDescent="0.25">
      <c r="A72" s="61">
        <v>42</v>
      </c>
      <c r="B72" s="62" t="s">
        <v>231</v>
      </c>
      <c r="C72" s="62" t="s">
        <v>232</v>
      </c>
      <c r="D72" s="63">
        <v>3</v>
      </c>
      <c r="E72" s="64">
        <v>15013.6</v>
      </c>
      <c r="F72" s="65" t="s">
        <v>233</v>
      </c>
      <c r="G72" s="66" t="s">
        <v>423</v>
      </c>
      <c r="H72" s="67">
        <v>41935</v>
      </c>
      <c r="I72" s="66">
        <v>5</v>
      </c>
      <c r="J72" s="67">
        <v>41779</v>
      </c>
      <c r="K72" s="68">
        <f>DATE(YEAR(J72)+I72, MONTH(J72), DAY(J72)-1)</f>
        <v>43604</v>
      </c>
      <c r="L72" s="58" t="str">
        <f ca="1">IF(K72&lt;$I$6,"VENCIDO",IF(K72&lt;(DATE(YEAR($I$6),MONTH($I$6)+3,DAY($I$6))),"POR VENCER","VIGENTE"))</f>
        <v>VIGENTE</v>
      </c>
      <c r="M72" s="23" t="s">
        <v>31</v>
      </c>
      <c r="N72" s="23" t="s">
        <v>234</v>
      </c>
      <c r="O72" s="23"/>
      <c r="P72" s="23">
        <v>1801.63</v>
      </c>
      <c r="Q72" s="42"/>
      <c r="R72" s="25" t="s">
        <v>27</v>
      </c>
      <c r="T72" s="73" t="s">
        <v>424</v>
      </c>
      <c r="U72" s="116"/>
    </row>
    <row r="73" spans="1:21" s="106" customFormat="1" ht="47.25" x14ac:dyDescent="0.25">
      <c r="A73" s="61">
        <v>43</v>
      </c>
      <c r="B73" s="62" t="s">
        <v>235</v>
      </c>
      <c r="C73" s="62" t="s">
        <v>236</v>
      </c>
      <c r="D73" s="63">
        <v>6</v>
      </c>
      <c r="E73" s="64">
        <v>88206.82</v>
      </c>
      <c r="F73" s="65" t="s">
        <v>237</v>
      </c>
      <c r="G73" s="66" t="s">
        <v>392</v>
      </c>
      <c r="H73" s="67">
        <v>42180</v>
      </c>
      <c r="I73" s="66">
        <v>25</v>
      </c>
      <c r="J73" s="67">
        <v>41256</v>
      </c>
      <c r="K73" s="68">
        <f>DATE(YEAR(J73)+I73, MONTH(J73), DAY(J73)-1)</f>
        <v>50386</v>
      </c>
      <c r="L73" s="58" t="str">
        <f ca="1">IF(K73&lt;$I$6,"VENCIDO",IF(K73&lt;(DATE(YEAR($I$6),MONTH($I$6)+3,DAY($I$6))),"POR VENCER","VIGENTE"))</f>
        <v>VIGENTE</v>
      </c>
      <c r="M73" s="23" t="s">
        <v>25</v>
      </c>
      <c r="N73" s="23" t="s">
        <v>238</v>
      </c>
      <c r="O73" s="23" t="s">
        <v>239</v>
      </c>
      <c r="P73" s="23">
        <v>5292.41</v>
      </c>
      <c r="Q73" s="24"/>
      <c r="R73" s="25" t="s">
        <v>27</v>
      </c>
      <c r="T73" s="73" t="s">
        <v>393</v>
      </c>
      <c r="U73" s="116"/>
    </row>
    <row r="74" spans="1:21" s="106" customFormat="1" ht="47.25" x14ac:dyDescent="0.25">
      <c r="A74" s="61">
        <v>44</v>
      </c>
      <c r="B74" s="62" t="s">
        <v>240</v>
      </c>
      <c r="C74" s="62" t="s">
        <v>241</v>
      </c>
      <c r="D74" s="63">
        <v>1</v>
      </c>
      <c r="E74" s="64">
        <v>3621.66</v>
      </c>
      <c r="F74" s="65" t="s">
        <v>242</v>
      </c>
      <c r="G74" s="66" t="s">
        <v>394</v>
      </c>
      <c r="H74" s="67">
        <v>41060</v>
      </c>
      <c r="I74" s="66">
        <v>20</v>
      </c>
      <c r="J74" s="67">
        <v>41027</v>
      </c>
      <c r="K74" s="68">
        <v>48331</v>
      </c>
      <c r="L74" s="58" t="str">
        <f ca="1">IF(K74&lt;$I$6,"VENCIDO",IF(K74&lt;(DATE(YEAR($I$6),MONTH($I$6)+3,DAY($I$6))),"POR VENCER","VIGENTE"))</f>
        <v>VIGENTE</v>
      </c>
      <c r="M74" s="23" t="s">
        <v>25</v>
      </c>
      <c r="N74" s="23" t="s">
        <v>243</v>
      </c>
      <c r="O74" s="23"/>
      <c r="P74" s="23">
        <v>1629.75</v>
      </c>
      <c r="Q74" s="27" t="s">
        <v>27</v>
      </c>
      <c r="R74" s="25"/>
      <c r="T74" s="86"/>
      <c r="U74" s="116"/>
    </row>
    <row r="75" spans="1:21" s="106" customFormat="1" ht="47.25" x14ac:dyDescent="0.25">
      <c r="A75" s="61">
        <v>44</v>
      </c>
      <c r="B75" s="62" t="s">
        <v>240</v>
      </c>
      <c r="C75" s="62" t="s">
        <v>244</v>
      </c>
      <c r="D75" s="63">
        <v>1</v>
      </c>
      <c r="E75" s="64">
        <v>800</v>
      </c>
      <c r="F75" s="65" t="s">
        <v>245</v>
      </c>
      <c r="G75" s="66" t="s">
        <v>425</v>
      </c>
      <c r="H75" s="67">
        <v>41505</v>
      </c>
      <c r="I75" s="66">
        <v>5</v>
      </c>
      <c r="J75" s="67">
        <v>41591</v>
      </c>
      <c r="K75" s="68">
        <v>43416</v>
      </c>
      <c r="L75" s="58" t="str">
        <f ca="1">IF(K75&lt;$I$6,"VENCIDO",IF(K75&lt;(DATE(YEAR($I$6),MONTH($I$6)+3,DAY($I$6))),"POR VENCER","VIGENTE"))</f>
        <v>VIGENTE</v>
      </c>
      <c r="M75" s="23" t="s">
        <v>31</v>
      </c>
      <c r="N75" s="23"/>
      <c r="O75" s="23" t="s">
        <v>246</v>
      </c>
      <c r="P75" s="23">
        <v>160</v>
      </c>
      <c r="Q75" s="27" t="s">
        <v>27</v>
      </c>
      <c r="R75" s="25"/>
      <c r="T75" s="86" t="s">
        <v>506</v>
      </c>
      <c r="U75" s="116"/>
    </row>
    <row r="76" spans="1:21" s="106" customFormat="1" ht="47.25" x14ac:dyDescent="0.25">
      <c r="A76" s="61">
        <v>44</v>
      </c>
      <c r="B76" s="70" t="s">
        <v>240</v>
      </c>
      <c r="C76" s="62" t="s">
        <v>244</v>
      </c>
      <c r="D76" s="63">
        <v>1</v>
      </c>
      <c r="E76" s="64">
        <v>775.45</v>
      </c>
      <c r="F76" s="65" t="s">
        <v>247</v>
      </c>
      <c r="G76" s="66" t="s">
        <v>427</v>
      </c>
      <c r="H76" s="67">
        <v>42034</v>
      </c>
      <c r="I76" s="66">
        <v>3</v>
      </c>
      <c r="J76" s="67">
        <v>42104</v>
      </c>
      <c r="K76" s="68">
        <v>43199</v>
      </c>
      <c r="L76" s="58" t="str">
        <f ca="1">IF(K76&lt;$I$6,"VENCIDO",IF(K76&lt;(DATE(YEAR($I$6),MONTH($I$6)+3,DAY($I$6))),"POR VENCER","VIGENTE"))</f>
        <v>VENCIDO</v>
      </c>
      <c r="M76" s="23" t="s">
        <v>31</v>
      </c>
      <c r="N76" s="23"/>
      <c r="O76" s="38"/>
      <c r="P76" s="38">
        <v>155.09</v>
      </c>
      <c r="Q76" s="24" t="s">
        <v>27</v>
      </c>
      <c r="R76" s="25"/>
      <c r="T76" s="86" t="s">
        <v>507</v>
      </c>
      <c r="U76" s="116" t="s">
        <v>541</v>
      </c>
    </row>
    <row r="77" spans="1:21" s="106" customFormat="1" ht="31.5" x14ac:dyDescent="0.25">
      <c r="A77" s="61">
        <v>45</v>
      </c>
      <c r="B77" s="62" t="s">
        <v>248</v>
      </c>
      <c r="C77" s="62" t="s">
        <v>249</v>
      </c>
      <c r="D77" s="63">
        <v>6</v>
      </c>
      <c r="E77" s="64">
        <v>20000</v>
      </c>
      <c r="F77" s="65" t="s">
        <v>250</v>
      </c>
      <c r="G77" s="66" t="s">
        <v>395</v>
      </c>
      <c r="H77" s="67">
        <v>41899</v>
      </c>
      <c r="I77" s="66">
        <v>10</v>
      </c>
      <c r="J77" s="67">
        <v>41899</v>
      </c>
      <c r="K77" s="68">
        <v>45551</v>
      </c>
      <c r="L77" s="58" t="str">
        <f ca="1">IF(K77&lt;$I$6,"VENCIDO",IF(K77&lt;(DATE(YEAR($I$6),MONTH($I$6)+3,DAY($I$6))),"POR VENCER","VIGENTE"))</f>
        <v>VIGENTE</v>
      </c>
      <c r="M77" s="23" t="s">
        <v>25</v>
      </c>
      <c r="N77" s="23" t="s">
        <v>251</v>
      </c>
      <c r="O77" s="23"/>
      <c r="P77" s="23">
        <v>1200</v>
      </c>
      <c r="Q77" s="24" t="s">
        <v>27</v>
      </c>
      <c r="R77" s="25"/>
      <c r="T77" s="73"/>
      <c r="U77" s="116"/>
    </row>
    <row r="78" spans="1:21" s="106" customFormat="1" ht="31.5" x14ac:dyDescent="0.25">
      <c r="A78" s="61">
        <v>46</v>
      </c>
      <c r="B78" s="62" t="s">
        <v>252</v>
      </c>
      <c r="C78" s="62" t="s">
        <v>253</v>
      </c>
      <c r="D78" s="63">
        <v>6</v>
      </c>
      <c r="E78" s="64">
        <v>58650.42</v>
      </c>
      <c r="F78" s="65" t="s">
        <v>254</v>
      </c>
      <c r="G78" s="66" t="s">
        <v>404</v>
      </c>
      <c r="H78" s="67">
        <v>39644</v>
      </c>
      <c r="I78" s="66">
        <v>15</v>
      </c>
      <c r="J78" s="67">
        <v>39644</v>
      </c>
      <c r="K78" s="68">
        <v>45121</v>
      </c>
      <c r="L78" s="58" t="str">
        <f ca="1">IF(K78&lt;$I$6,"VENCIDO",IF(K78&lt;(DATE(YEAR($I$6),MONTH($I$6)+3,DAY($I$6))),"POR VENCER","VIGENTE"))</f>
        <v>VIGENTE</v>
      </c>
      <c r="M78" s="23" t="s">
        <v>25</v>
      </c>
      <c r="N78" s="23" t="s">
        <v>255</v>
      </c>
      <c r="O78" s="23"/>
      <c r="P78" s="23">
        <v>3519.03</v>
      </c>
      <c r="Q78" s="24" t="s">
        <v>27</v>
      </c>
      <c r="R78" s="25"/>
      <c r="T78" s="73"/>
      <c r="U78" s="116"/>
    </row>
    <row r="79" spans="1:21" s="106" customFormat="1" ht="31.5" x14ac:dyDescent="0.25">
      <c r="A79" s="61">
        <v>47</v>
      </c>
      <c r="B79" s="62" t="s">
        <v>256</v>
      </c>
      <c r="C79" s="62" t="s">
        <v>406</v>
      </c>
      <c r="D79" s="63">
        <v>3</v>
      </c>
      <c r="E79" s="64">
        <v>53852.55</v>
      </c>
      <c r="F79" s="65" t="s">
        <v>49</v>
      </c>
      <c r="G79" s="66" t="s">
        <v>405</v>
      </c>
      <c r="H79" s="67">
        <v>39763</v>
      </c>
      <c r="I79" s="66">
        <v>15</v>
      </c>
      <c r="J79" s="67">
        <v>39793</v>
      </c>
      <c r="K79" s="68">
        <v>45270</v>
      </c>
      <c r="L79" s="58" t="str">
        <f ca="1">IF(K79&lt;$I$6,"VENCIDO",IF(K79&lt;(DATE(YEAR($I$6),MONTH($I$6)+3,DAY($I$6))),"POR VENCER","VIGENTE"))</f>
        <v>VIGENTE</v>
      </c>
      <c r="M79" s="31" t="s">
        <v>25</v>
      </c>
      <c r="N79" s="32" t="s">
        <v>257</v>
      </c>
      <c r="O79" s="31"/>
      <c r="P79" s="31">
        <v>6462.31</v>
      </c>
      <c r="Q79" s="24" t="s">
        <v>27</v>
      </c>
      <c r="R79" s="14"/>
      <c r="T79" s="73"/>
      <c r="U79" s="116"/>
    </row>
    <row r="80" spans="1:21" s="106" customFormat="1" ht="31.5" x14ac:dyDescent="0.25">
      <c r="A80" s="61">
        <v>48</v>
      </c>
      <c r="B80" s="70" t="s">
        <v>258</v>
      </c>
      <c r="C80" s="70" t="s">
        <v>259</v>
      </c>
      <c r="D80" s="79" t="s">
        <v>260</v>
      </c>
      <c r="E80" s="64">
        <v>3477.63</v>
      </c>
      <c r="F80" s="65" t="s">
        <v>161</v>
      </c>
      <c r="G80" s="66" t="s">
        <v>445</v>
      </c>
      <c r="H80" s="67">
        <v>41232</v>
      </c>
      <c r="I80" s="66">
        <v>5</v>
      </c>
      <c r="J80" s="67">
        <v>41050</v>
      </c>
      <c r="K80" s="68">
        <f t="shared" ref="K80:K81" si="5">DATE(YEAR(J80)+I80, MONTH(J80), DAY(J80)-1)</f>
        <v>42875</v>
      </c>
      <c r="L80" s="58" t="str">
        <f ca="1">IF(K80&lt;$I$6,"VENCIDO",IF(K80&lt;(DATE(YEAR($I$6),MONTH($I$6)+3,DAY($I$6))),"POR VENCER","VIGENTE"))</f>
        <v>VENCIDO</v>
      </c>
      <c r="M80" s="23" t="s">
        <v>31</v>
      </c>
      <c r="N80" s="23" t="s">
        <v>261</v>
      </c>
      <c r="O80" s="19"/>
      <c r="P80" s="43" t="s">
        <v>262</v>
      </c>
      <c r="Q80" s="27" t="s">
        <v>27</v>
      </c>
      <c r="R80" s="25"/>
      <c r="T80" s="73" t="s">
        <v>508</v>
      </c>
      <c r="U80" s="116" t="s">
        <v>542</v>
      </c>
    </row>
    <row r="81" spans="1:21" s="106" customFormat="1" ht="31.5" x14ac:dyDescent="0.25">
      <c r="A81" s="61">
        <v>48</v>
      </c>
      <c r="B81" s="70" t="s">
        <v>258</v>
      </c>
      <c r="C81" s="70" t="s">
        <v>259</v>
      </c>
      <c r="D81" s="79" t="s">
        <v>263</v>
      </c>
      <c r="E81" s="64">
        <v>2521.1999999999998</v>
      </c>
      <c r="F81" s="65" t="s">
        <v>161</v>
      </c>
      <c r="G81" s="66" t="s">
        <v>445</v>
      </c>
      <c r="H81" s="67">
        <v>41232</v>
      </c>
      <c r="I81" s="66">
        <v>5</v>
      </c>
      <c r="J81" s="67">
        <v>41050</v>
      </c>
      <c r="K81" s="68">
        <f t="shared" si="5"/>
        <v>42875</v>
      </c>
      <c r="L81" s="58" t="str">
        <f ca="1">IF(K81&lt;$I$6,"VENCIDO",IF(K81&lt;(DATE(YEAR($I$6),MONTH($I$6)+3,DAY($I$6))),"POR VENCER","VIGENTE"))</f>
        <v>VENCIDO</v>
      </c>
      <c r="M81" s="23" t="s">
        <v>31</v>
      </c>
      <c r="N81" s="23" t="s">
        <v>264</v>
      </c>
      <c r="O81" s="23"/>
      <c r="P81" s="23">
        <v>144.05000000000001</v>
      </c>
      <c r="Q81" s="27" t="s">
        <v>27</v>
      </c>
      <c r="R81" s="25"/>
      <c r="T81" s="73" t="s">
        <v>508</v>
      </c>
      <c r="U81" s="116" t="s">
        <v>542</v>
      </c>
    </row>
    <row r="82" spans="1:21" s="106" customFormat="1" ht="31.5" x14ac:dyDescent="0.25">
      <c r="A82" s="61">
        <v>48</v>
      </c>
      <c r="B82" s="70" t="s">
        <v>258</v>
      </c>
      <c r="C82" s="70" t="s">
        <v>259</v>
      </c>
      <c r="D82" s="63">
        <v>1</v>
      </c>
      <c r="E82" s="64">
        <v>60</v>
      </c>
      <c r="F82" s="65" t="s">
        <v>212</v>
      </c>
      <c r="G82" s="66" t="s">
        <v>472</v>
      </c>
      <c r="H82" s="67">
        <v>41232</v>
      </c>
      <c r="I82" s="66">
        <v>5</v>
      </c>
      <c r="J82" s="67">
        <v>41085</v>
      </c>
      <c r="K82" s="68">
        <v>42910</v>
      </c>
      <c r="L82" s="58" t="str">
        <f ca="1">IF(K82&lt;$I$6,"VENCIDO",IF(K82&lt;(DATE(YEAR($I$6),MONTH($I$6)+3,DAY($I$6))),"POR VENCER","VIGENTE"))</f>
        <v>VENCIDO</v>
      </c>
      <c r="M82" s="23" t="s">
        <v>31</v>
      </c>
      <c r="N82" s="23" t="s">
        <v>201</v>
      </c>
      <c r="O82" s="23"/>
      <c r="P82" s="23">
        <v>75</v>
      </c>
      <c r="Q82" s="24" t="s">
        <v>27</v>
      </c>
      <c r="R82" s="25"/>
      <c r="T82" s="73" t="s">
        <v>508</v>
      </c>
      <c r="U82" s="116" t="s">
        <v>542</v>
      </c>
    </row>
    <row r="83" spans="1:21" s="106" customFormat="1" ht="31.5" x14ac:dyDescent="0.25">
      <c r="A83" s="61">
        <v>49</v>
      </c>
      <c r="B83" s="70" t="s">
        <v>265</v>
      </c>
      <c r="C83" s="70" t="s">
        <v>408</v>
      </c>
      <c r="D83" s="63">
        <v>6</v>
      </c>
      <c r="E83" s="64">
        <v>118283.74</v>
      </c>
      <c r="F83" s="65" t="s">
        <v>266</v>
      </c>
      <c r="G83" s="66" t="s">
        <v>407</v>
      </c>
      <c r="H83" s="67">
        <v>41249</v>
      </c>
      <c r="I83" s="66">
        <v>20</v>
      </c>
      <c r="J83" s="67">
        <v>40399</v>
      </c>
      <c r="K83" s="68">
        <v>47703</v>
      </c>
      <c r="L83" s="58" t="str">
        <f ca="1">IF(K83&lt;$I$6,"VENCIDO",IF(K83&lt;(DATE(YEAR($I$6),MONTH($I$6)+3,DAY($I$6))),"POR VENCER","VIGENTE"))</f>
        <v>VIGENTE</v>
      </c>
      <c r="M83" s="23" t="s">
        <v>25</v>
      </c>
      <c r="N83" s="23" t="s">
        <v>267</v>
      </c>
      <c r="O83" s="23" t="s">
        <v>230</v>
      </c>
      <c r="P83" s="23">
        <v>7097.02</v>
      </c>
      <c r="Q83" s="24" t="s">
        <v>27</v>
      </c>
      <c r="R83" s="25"/>
      <c r="T83" s="73"/>
      <c r="U83" s="116"/>
    </row>
    <row r="84" spans="1:21" s="106" customFormat="1" ht="31.5" x14ac:dyDescent="0.25">
      <c r="A84" s="61">
        <v>49</v>
      </c>
      <c r="B84" s="70" t="s">
        <v>265</v>
      </c>
      <c r="C84" s="70" t="s">
        <v>408</v>
      </c>
      <c r="D84" s="63">
        <v>1</v>
      </c>
      <c r="E84" s="64">
        <v>5479.7</v>
      </c>
      <c r="F84" s="65" t="s">
        <v>268</v>
      </c>
      <c r="G84" s="66" t="s">
        <v>409</v>
      </c>
      <c r="H84" s="67">
        <v>40351</v>
      </c>
      <c r="I84" s="66">
        <v>20</v>
      </c>
      <c r="J84" s="67">
        <v>40399</v>
      </c>
      <c r="K84" s="68">
        <f t="shared" ref="K84:K88" si="6">DATE(YEAR(J84)+I84, MONTH(J84), DAY(J84)-1)</f>
        <v>47703</v>
      </c>
      <c r="L84" s="58" t="str">
        <f ca="1">IF(K84&lt;$I$6,"VENCIDO",IF(K84&lt;(DATE(YEAR($I$6),MONTH($I$6)+3,DAY($I$6))),"POR VENCER","VIGENTE"))</f>
        <v>VIGENTE</v>
      </c>
      <c r="M84" s="23" t="s">
        <v>25</v>
      </c>
      <c r="N84" s="23"/>
      <c r="O84" s="23" t="s">
        <v>230</v>
      </c>
      <c r="P84" s="23">
        <v>195094</v>
      </c>
      <c r="Q84" s="24" t="s">
        <v>27</v>
      </c>
      <c r="R84" s="25"/>
      <c r="T84" s="73"/>
      <c r="U84" s="116"/>
    </row>
    <row r="85" spans="1:21" s="106" customFormat="1" ht="31.5" x14ac:dyDescent="0.25">
      <c r="A85" s="61">
        <v>49</v>
      </c>
      <c r="B85" s="70" t="s">
        <v>265</v>
      </c>
      <c r="C85" s="70" t="s">
        <v>408</v>
      </c>
      <c r="D85" s="63">
        <v>5</v>
      </c>
      <c r="E85" s="64">
        <v>1432.1</v>
      </c>
      <c r="F85" s="65" t="s">
        <v>268</v>
      </c>
      <c r="G85" s="66" t="s">
        <v>409</v>
      </c>
      <c r="H85" s="67">
        <v>40351</v>
      </c>
      <c r="I85" s="66">
        <v>20</v>
      </c>
      <c r="J85" s="67">
        <v>40399</v>
      </c>
      <c r="K85" s="68">
        <f t="shared" si="6"/>
        <v>47703</v>
      </c>
      <c r="L85" s="58" t="str">
        <f ca="1">IF(K85&lt;$I$6,"VENCIDO",IF(K85&lt;(DATE(YEAR($I$6),MONTH($I$6)+3,DAY($I$6))),"POR VENCER","VIGENTE"))</f>
        <v>VIGENTE</v>
      </c>
      <c r="M85" s="23" t="s">
        <v>25</v>
      </c>
      <c r="N85" s="23"/>
      <c r="O85" s="23" t="s">
        <v>230</v>
      </c>
      <c r="P85" s="23">
        <v>85.93</v>
      </c>
      <c r="Q85" s="24" t="s">
        <v>27</v>
      </c>
      <c r="R85" s="25"/>
      <c r="T85" s="73"/>
      <c r="U85" s="116"/>
    </row>
    <row r="86" spans="1:21" s="106" customFormat="1" ht="31.5" x14ac:dyDescent="0.25">
      <c r="A86" s="61">
        <v>49</v>
      </c>
      <c r="B86" s="70" t="s">
        <v>265</v>
      </c>
      <c r="C86" s="70" t="s">
        <v>408</v>
      </c>
      <c r="D86" s="63">
        <v>7</v>
      </c>
      <c r="E86" s="64">
        <v>722.6</v>
      </c>
      <c r="F86" s="65" t="s">
        <v>268</v>
      </c>
      <c r="G86" s="66" t="s">
        <v>409</v>
      </c>
      <c r="H86" s="67">
        <v>40351</v>
      </c>
      <c r="I86" s="66">
        <v>20</v>
      </c>
      <c r="J86" s="67">
        <v>40399</v>
      </c>
      <c r="K86" s="68">
        <f t="shared" si="6"/>
        <v>47703</v>
      </c>
      <c r="L86" s="58" t="str">
        <f ca="1">IF(K86&lt;$I$6,"VENCIDO",IF(K86&lt;(DATE(YEAR($I$6),MONTH($I$6)+3,DAY($I$6))),"POR VENCER","VIGENTE"))</f>
        <v>VIGENTE</v>
      </c>
      <c r="M86" s="23" t="s">
        <v>25</v>
      </c>
      <c r="N86" s="23"/>
      <c r="O86" s="23" t="s">
        <v>230</v>
      </c>
      <c r="P86" s="23">
        <v>43.36</v>
      </c>
      <c r="Q86" s="24" t="s">
        <v>27</v>
      </c>
      <c r="R86" s="25"/>
      <c r="T86" s="73"/>
      <c r="U86" s="116"/>
    </row>
    <row r="87" spans="1:21" s="106" customFormat="1" ht="31.5" x14ac:dyDescent="0.25">
      <c r="A87" s="61">
        <v>49</v>
      </c>
      <c r="B87" s="70" t="s">
        <v>265</v>
      </c>
      <c r="C87" s="70" t="s">
        <v>408</v>
      </c>
      <c r="D87" s="63">
        <v>9</v>
      </c>
      <c r="E87" s="64">
        <v>8591.0499999999993</v>
      </c>
      <c r="F87" s="65" t="s">
        <v>268</v>
      </c>
      <c r="G87" s="66" t="s">
        <v>409</v>
      </c>
      <c r="H87" s="67">
        <v>40351</v>
      </c>
      <c r="I87" s="66">
        <v>20</v>
      </c>
      <c r="J87" s="67">
        <v>40399</v>
      </c>
      <c r="K87" s="68">
        <f t="shared" si="6"/>
        <v>47703</v>
      </c>
      <c r="L87" s="58" t="str">
        <f ca="1">IF(K87&lt;$I$6,"VENCIDO",IF(K87&lt;(DATE(YEAR($I$6),MONTH($I$6)+3,DAY($I$6))),"POR VENCER","VIGENTE"))</f>
        <v>VIGENTE</v>
      </c>
      <c r="M87" s="23" t="s">
        <v>25</v>
      </c>
      <c r="N87" s="23"/>
      <c r="O87" s="23" t="s">
        <v>230</v>
      </c>
      <c r="P87" s="23">
        <v>515.46</v>
      </c>
      <c r="Q87" s="24" t="s">
        <v>27</v>
      </c>
      <c r="R87" s="25"/>
      <c r="T87" s="73"/>
      <c r="U87" s="116"/>
    </row>
    <row r="88" spans="1:21" s="106" customFormat="1" ht="31.5" x14ac:dyDescent="0.25">
      <c r="A88" s="61">
        <v>49</v>
      </c>
      <c r="B88" s="70" t="s">
        <v>265</v>
      </c>
      <c r="C88" s="70" t="s">
        <v>408</v>
      </c>
      <c r="D88" s="63">
        <v>6</v>
      </c>
      <c r="E88" s="64">
        <v>3821.55</v>
      </c>
      <c r="F88" s="65" t="s">
        <v>268</v>
      </c>
      <c r="G88" s="66" t="s">
        <v>409</v>
      </c>
      <c r="H88" s="67">
        <v>40351</v>
      </c>
      <c r="I88" s="66">
        <v>20</v>
      </c>
      <c r="J88" s="67">
        <v>40399</v>
      </c>
      <c r="K88" s="68">
        <f t="shared" si="6"/>
        <v>47703</v>
      </c>
      <c r="L88" s="58" t="str">
        <f ca="1">IF(K88&lt;$I$6,"VENCIDO",IF(K88&lt;(DATE(YEAR($I$6),MONTH($I$6)+3,DAY($I$6))),"POR VENCER","VIGENTE"))</f>
        <v>VIGENTE</v>
      </c>
      <c r="M88" s="23" t="s">
        <v>25</v>
      </c>
      <c r="N88" s="23"/>
      <c r="O88" s="23" t="s">
        <v>230</v>
      </c>
      <c r="P88" s="23">
        <v>229.29</v>
      </c>
      <c r="Q88" s="24" t="s">
        <v>27</v>
      </c>
      <c r="R88" s="25"/>
      <c r="T88" s="73"/>
      <c r="U88" s="116"/>
    </row>
    <row r="89" spans="1:21" s="106" customFormat="1" ht="31.5" x14ac:dyDescent="0.25">
      <c r="A89" s="61">
        <v>50</v>
      </c>
      <c r="B89" s="62" t="s">
        <v>269</v>
      </c>
      <c r="C89" s="62" t="s">
        <v>403</v>
      </c>
      <c r="D89" s="63">
        <v>9</v>
      </c>
      <c r="E89" s="64">
        <v>17586.72</v>
      </c>
      <c r="F89" s="65" t="s">
        <v>270</v>
      </c>
      <c r="G89" s="66" t="s">
        <v>373</v>
      </c>
      <c r="H89" s="67">
        <v>41303</v>
      </c>
      <c r="I89" s="66">
        <v>5</v>
      </c>
      <c r="J89" s="67">
        <v>41248</v>
      </c>
      <c r="K89" s="68">
        <v>43073</v>
      </c>
      <c r="L89" s="58" t="str">
        <f ca="1">IF(K89&lt;$I$6,"VENCIDO",IF(K89&lt;(DATE(YEAR($I$6),MONTH($I$6)+3,DAY($I$6))),"POR VENCER","VIGENTE"))</f>
        <v>VENCIDO</v>
      </c>
      <c r="M89" s="23" t="s">
        <v>31</v>
      </c>
      <c r="N89" s="23" t="s">
        <v>271</v>
      </c>
      <c r="O89" s="23"/>
      <c r="P89" s="23">
        <v>1055.2</v>
      </c>
      <c r="Q89" s="24" t="s">
        <v>27</v>
      </c>
      <c r="R89" s="25"/>
      <c r="T89" s="73" t="s">
        <v>509</v>
      </c>
      <c r="U89" s="116" t="s">
        <v>543</v>
      </c>
    </row>
    <row r="90" spans="1:21" s="106" customFormat="1" ht="63" x14ac:dyDescent="0.25">
      <c r="A90" s="61">
        <v>51</v>
      </c>
      <c r="B90" s="70" t="s">
        <v>272</v>
      </c>
      <c r="C90" s="70" t="s">
        <v>273</v>
      </c>
      <c r="D90" s="63">
        <v>1</v>
      </c>
      <c r="E90" s="64">
        <v>3997.86</v>
      </c>
      <c r="F90" s="65" t="s">
        <v>274</v>
      </c>
      <c r="G90" s="66" t="s">
        <v>474</v>
      </c>
      <c r="H90" s="67">
        <v>42359</v>
      </c>
      <c r="I90" s="66">
        <v>5</v>
      </c>
      <c r="J90" s="67">
        <v>42983</v>
      </c>
      <c r="K90" s="68">
        <f t="shared" ref="K90" si="7">DATE(YEAR(J90)+I90, MONTH(J90), DAY(J90)-1)</f>
        <v>44808</v>
      </c>
      <c r="L90" s="58" t="str">
        <f ca="1">IF(K90&lt;$I$6,"VENCIDO",IF(K90&lt;(DATE(YEAR($I$6),MONTH($I$6)+3,DAY($I$6))),"POR VENCER","VIGENTE"))</f>
        <v>VIGENTE</v>
      </c>
      <c r="M90" s="23" t="s">
        <v>31</v>
      </c>
      <c r="N90" s="23" t="s">
        <v>275</v>
      </c>
      <c r="O90" s="23"/>
      <c r="P90" s="23" t="s">
        <v>276</v>
      </c>
      <c r="Q90" s="24" t="s">
        <v>27</v>
      </c>
      <c r="R90" s="25"/>
      <c r="S90" s="106" t="s">
        <v>277</v>
      </c>
      <c r="T90" s="73"/>
      <c r="U90" s="116"/>
    </row>
    <row r="91" spans="1:21" s="106" customFormat="1" ht="31.5" x14ac:dyDescent="0.25">
      <c r="A91" s="61">
        <v>52</v>
      </c>
      <c r="B91" s="62" t="s">
        <v>278</v>
      </c>
      <c r="C91" s="62" t="s">
        <v>279</v>
      </c>
      <c r="D91" s="63">
        <v>3</v>
      </c>
      <c r="E91" s="64">
        <v>2858.56</v>
      </c>
      <c r="F91" s="65" t="s">
        <v>280</v>
      </c>
      <c r="G91" s="66" t="s">
        <v>429</v>
      </c>
      <c r="H91" s="67">
        <v>37258</v>
      </c>
      <c r="I91" s="66">
        <v>20</v>
      </c>
      <c r="J91" s="67">
        <v>37258</v>
      </c>
      <c r="K91" s="68">
        <v>44562</v>
      </c>
      <c r="L91" s="58" t="str">
        <f ca="1">IF(K91&lt;$I$6,"VENCIDO",IF(K91&lt;(DATE(YEAR($I$6),MONTH($I$6)+3,DAY($I$6))),"POR VENCER","VIGENTE"))</f>
        <v>VIGENTE</v>
      </c>
      <c r="M91" s="23" t="s">
        <v>31</v>
      </c>
      <c r="N91" s="23" t="s">
        <v>201</v>
      </c>
      <c r="O91" s="39" t="s">
        <v>281</v>
      </c>
      <c r="P91" s="39" t="s">
        <v>145</v>
      </c>
      <c r="Q91" s="24"/>
      <c r="R91" s="25" t="s">
        <v>27</v>
      </c>
      <c r="T91" s="73" t="s">
        <v>430</v>
      </c>
      <c r="U91" s="116"/>
    </row>
    <row r="92" spans="1:21" s="106" customFormat="1" ht="78.75" x14ac:dyDescent="0.25">
      <c r="A92" s="61">
        <v>53</v>
      </c>
      <c r="B92" s="62" t="s">
        <v>282</v>
      </c>
      <c r="C92" s="62" t="s">
        <v>283</v>
      </c>
      <c r="D92" s="63">
        <v>10</v>
      </c>
      <c r="E92" s="64">
        <v>5000</v>
      </c>
      <c r="F92" s="65" t="s">
        <v>284</v>
      </c>
      <c r="G92" s="66" t="s">
        <v>487</v>
      </c>
      <c r="H92" s="67">
        <v>41374</v>
      </c>
      <c r="I92" s="66">
        <v>5</v>
      </c>
      <c r="J92" s="67">
        <v>41284</v>
      </c>
      <c r="K92" s="68">
        <v>43109</v>
      </c>
      <c r="L92" s="58" t="str">
        <f ca="1">IF(K92&lt;$I$6,"VENCIDO",IF(K92&lt;(DATE(YEAR($I$6),MONTH($I$6)+3,DAY($I$6))),"POR VENCER","VIGENTE"))</f>
        <v>VENCIDO</v>
      </c>
      <c r="M92" s="23" t="s">
        <v>31</v>
      </c>
      <c r="N92" s="23" t="s">
        <v>285</v>
      </c>
      <c r="O92" s="23"/>
      <c r="P92" s="23">
        <v>300</v>
      </c>
      <c r="Q92" s="24" t="s">
        <v>27</v>
      </c>
      <c r="R92" s="25"/>
      <c r="T92" s="73" t="s">
        <v>496</v>
      </c>
      <c r="U92" s="116" t="s">
        <v>532</v>
      </c>
    </row>
    <row r="93" spans="1:21" s="106" customFormat="1" ht="31.5" x14ac:dyDescent="0.25">
      <c r="A93" s="61">
        <v>54</v>
      </c>
      <c r="B93" s="62" t="s">
        <v>286</v>
      </c>
      <c r="C93" s="62" t="s">
        <v>287</v>
      </c>
      <c r="D93" s="63">
        <v>6</v>
      </c>
      <c r="E93" s="64">
        <v>20000.5</v>
      </c>
      <c r="F93" s="65" t="s">
        <v>288</v>
      </c>
      <c r="G93" s="66" t="s">
        <v>431</v>
      </c>
      <c r="H93" s="67">
        <v>41683</v>
      </c>
      <c r="I93" s="66">
        <v>5</v>
      </c>
      <c r="J93" s="67">
        <v>41704</v>
      </c>
      <c r="K93" s="68">
        <f t="shared" ref="K93" si="8">DATE(YEAR(J93)+I93, MONTH(J93), DAY(J93)-1)</f>
        <v>43529</v>
      </c>
      <c r="L93" s="58" t="str">
        <f ca="1">IF(K93&lt;$I$6,"VENCIDO",IF(K93&lt;(DATE(YEAR($I$6),MONTH($I$6)+3,DAY($I$6))),"POR VENCER","VIGENTE"))</f>
        <v>VIGENTE</v>
      </c>
      <c r="M93" s="23" t="s">
        <v>31</v>
      </c>
      <c r="N93" s="23" t="s">
        <v>289</v>
      </c>
      <c r="O93" s="23" t="s">
        <v>64</v>
      </c>
      <c r="P93" s="23">
        <v>1200.03</v>
      </c>
      <c r="Q93" s="24" t="s">
        <v>27</v>
      </c>
      <c r="R93" s="25"/>
      <c r="T93" s="73"/>
      <c r="U93" s="116"/>
    </row>
    <row r="94" spans="1:21" s="106" customFormat="1" ht="31.5" x14ac:dyDescent="0.25">
      <c r="A94" s="61">
        <v>55</v>
      </c>
      <c r="B94" s="70" t="s">
        <v>290</v>
      </c>
      <c r="C94" s="70" t="s">
        <v>291</v>
      </c>
      <c r="D94" s="63">
        <v>4</v>
      </c>
      <c r="E94" s="64">
        <v>20063.91</v>
      </c>
      <c r="F94" s="65" t="s">
        <v>242</v>
      </c>
      <c r="G94" s="66" t="s">
        <v>413</v>
      </c>
      <c r="H94" s="67">
        <v>41082</v>
      </c>
      <c r="I94" s="66">
        <v>25</v>
      </c>
      <c r="J94" s="67">
        <v>40664</v>
      </c>
      <c r="K94" s="68">
        <v>49795</v>
      </c>
      <c r="L94" s="58" t="str">
        <f ca="1">IF(K94&lt;$I$6,"VENCIDO",IF(K94&lt;(DATE(YEAR($I$6),MONTH($I$6)+3,DAY($I$6))),"POR VENCER","VIGENTE"))</f>
        <v>VIGENTE</v>
      </c>
      <c r="M94" s="23" t="s">
        <v>25</v>
      </c>
      <c r="N94" s="23" t="s">
        <v>292</v>
      </c>
      <c r="O94" s="23"/>
      <c r="P94" s="23">
        <v>2407.67</v>
      </c>
      <c r="Q94" s="24" t="s">
        <v>27</v>
      </c>
      <c r="R94" s="25"/>
      <c r="T94" s="73"/>
      <c r="U94" s="116"/>
    </row>
    <row r="95" spans="1:21" s="106" customFormat="1" ht="31.5" x14ac:dyDescent="0.25">
      <c r="A95" s="61">
        <v>55</v>
      </c>
      <c r="B95" s="70" t="s">
        <v>290</v>
      </c>
      <c r="C95" s="70" t="s">
        <v>291</v>
      </c>
      <c r="D95" s="63">
        <v>4</v>
      </c>
      <c r="E95" s="64">
        <v>47598.63</v>
      </c>
      <c r="F95" s="65" t="s">
        <v>293</v>
      </c>
      <c r="G95" s="66" t="s">
        <v>445</v>
      </c>
      <c r="H95" s="67">
        <v>41435</v>
      </c>
      <c r="I95" s="66">
        <v>5</v>
      </c>
      <c r="J95" s="67" t="s">
        <v>475</v>
      </c>
      <c r="K95" s="68">
        <v>42775</v>
      </c>
      <c r="L95" s="58" t="str">
        <f ca="1">IF(K95&lt;$I$6,"VENCIDO",IF(K95&lt;(DATE(YEAR($I$6),MONTH($I$6)+3,DAY($I$6))),"POR VENCER","VIGENTE"))</f>
        <v>VENCIDO</v>
      </c>
      <c r="M95" s="23" t="s">
        <v>31</v>
      </c>
      <c r="N95" s="23" t="s">
        <v>294</v>
      </c>
      <c r="O95" s="23"/>
      <c r="P95" s="28" t="s">
        <v>295</v>
      </c>
      <c r="Q95" s="24" t="s">
        <v>27</v>
      </c>
      <c r="R95" s="25"/>
      <c r="T95" s="73" t="s">
        <v>502</v>
      </c>
      <c r="U95" s="116" t="s">
        <v>536</v>
      </c>
    </row>
    <row r="96" spans="1:21" s="106" customFormat="1" ht="31.5" x14ac:dyDescent="0.25">
      <c r="A96" s="61">
        <v>56</v>
      </c>
      <c r="B96" s="62" t="s">
        <v>296</v>
      </c>
      <c r="C96" s="62" t="s">
        <v>297</v>
      </c>
      <c r="D96" s="79" t="s">
        <v>298</v>
      </c>
      <c r="E96" s="64">
        <v>9538.5</v>
      </c>
      <c r="F96" s="65" t="s">
        <v>299</v>
      </c>
      <c r="G96" s="63" t="s">
        <v>435</v>
      </c>
      <c r="H96" s="78">
        <v>40504</v>
      </c>
      <c r="I96" s="63">
        <v>15</v>
      </c>
      <c r="J96" s="78">
        <v>39925</v>
      </c>
      <c r="K96" s="68">
        <f t="shared" ref="K96:K98" si="9">DATE(YEAR(J96)+I96, MONTH(J96), DAY(J96)-1)</f>
        <v>45403</v>
      </c>
      <c r="L96" s="58" t="str">
        <f ca="1">IF(K96&lt;$I$6,"VENCIDO",IF(K96&lt;(DATE(YEAR($I$6),MONTH($I$6)+3,DAY($I$6))),"POR VENCER","VIGENTE"))</f>
        <v>VIGENTE</v>
      </c>
      <c r="M96" s="31" t="s">
        <v>31</v>
      </c>
      <c r="N96" s="44" t="s">
        <v>201</v>
      </c>
      <c r="O96" s="39" t="s">
        <v>300</v>
      </c>
      <c r="P96" s="39" t="s">
        <v>301</v>
      </c>
      <c r="Q96" s="24"/>
      <c r="R96" s="14"/>
      <c r="T96" s="73"/>
      <c r="U96" s="116"/>
    </row>
    <row r="97" spans="1:21" s="106" customFormat="1" ht="31.5" x14ac:dyDescent="0.25">
      <c r="A97" s="61">
        <v>57</v>
      </c>
      <c r="B97" s="83" t="s">
        <v>302</v>
      </c>
      <c r="C97" s="83" t="s">
        <v>303</v>
      </c>
      <c r="D97" s="63">
        <v>1</v>
      </c>
      <c r="E97" s="64">
        <v>1645.6</v>
      </c>
      <c r="F97" s="65" t="s">
        <v>304</v>
      </c>
      <c r="G97" s="66" t="s">
        <v>432</v>
      </c>
      <c r="H97" s="67">
        <v>42081</v>
      </c>
      <c r="I97" s="66">
        <v>5</v>
      </c>
      <c r="J97" s="67">
        <v>41921</v>
      </c>
      <c r="K97" s="68">
        <f t="shared" si="9"/>
        <v>43746</v>
      </c>
      <c r="L97" s="58" t="str">
        <f ca="1">IF(K97&lt;$I$6,"VENCIDO",IF(K97&lt;(DATE(YEAR($I$6),MONTH($I$6)+3,DAY($I$6))),"POR VENCER","VIGENTE"))</f>
        <v>VIGENTE</v>
      </c>
      <c r="M97" s="23" t="s">
        <v>31</v>
      </c>
      <c r="N97" s="23" t="s">
        <v>128</v>
      </c>
      <c r="O97" s="23"/>
      <c r="P97" s="23">
        <v>329.12</v>
      </c>
      <c r="Q97" s="24" t="s">
        <v>27</v>
      </c>
      <c r="R97" s="45"/>
      <c r="T97" s="73"/>
      <c r="U97" s="116"/>
    </row>
    <row r="98" spans="1:21" s="106" customFormat="1" ht="47.25" x14ac:dyDescent="0.25">
      <c r="A98" s="61">
        <v>58</v>
      </c>
      <c r="B98" s="62" t="s">
        <v>305</v>
      </c>
      <c r="C98" s="62" t="s">
        <v>306</v>
      </c>
      <c r="D98" s="63">
        <v>3</v>
      </c>
      <c r="E98" s="64">
        <v>700</v>
      </c>
      <c r="F98" s="65" t="s">
        <v>307</v>
      </c>
      <c r="G98" s="66" t="s">
        <v>433</v>
      </c>
      <c r="H98" s="67">
        <v>41493</v>
      </c>
      <c r="I98" s="66">
        <v>5</v>
      </c>
      <c r="J98" s="67">
        <v>41488</v>
      </c>
      <c r="K98" s="68">
        <f t="shared" si="9"/>
        <v>43313</v>
      </c>
      <c r="L98" s="58" t="str">
        <f ca="1">IF(K98&lt;$I$6,"VENCIDO",IF(K98&lt;(DATE(YEAR($I$6),MONTH($I$6)+3,DAY($I$6))),"POR VENCER","VIGENTE"))</f>
        <v>POR VENCER</v>
      </c>
      <c r="M98" s="31" t="s">
        <v>31</v>
      </c>
      <c r="N98" s="31" t="s">
        <v>201</v>
      </c>
      <c r="O98" s="31"/>
      <c r="P98" s="31">
        <v>84</v>
      </c>
      <c r="Q98" s="24" t="s">
        <v>27</v>
      </c>
      <c r="R98" s="14"/>
      <c r="T98" s="73"/>
      <c r="U98" s="116"/>
    </row>
    <row r="99" spans="1:21" s="106" customFormat="1" ht="31.5" x14ac:dyDescent="0.25">
      <c r="A99" s="61">
        <v>59</v>
      </c>
      <c r="B99" s="70" t="s">
        <v>308</v>
      </c>
      <c r="C99" s="70" t="s">
        <v>396</v>
      </c>
      <c r="D99" s="63">
        <v>5</v>
      </c>
      <c r="E99" s="64">
        <v>31707.97</v>
      </c>
      <c r="F99" s="65" t="s">
        <v>309</v>
      </c>
      <c r="G99" s="66" t="s">
        <v>410</v>
      </c>
      <c r="H99" s="67">
        <v>39993</v>
      </c>
      <c r="I99" s="66">
        <v>15</v>
      </c>
      <c r="J99" s="67">
        <v>39433</v>
      </c>
      <c r="K99" s="68">
        <v>44911</v>
      </c>
      <c r="L99" s="58" t="str">
        <f ca="1">IF(K99&lt;$I$6,"VENCIDO",IF(K99&lt;(DATE(YEAR($I$6),MONTH($I$6)+3,DAY($I$6))),"POR VENCER","VIGENTE"))</f>
        <v>VIGENTE</v>
      </c>
      <c r="M99" s="23" t="s">
        <v>25</v>
      </c>
      <c r="N99" s="23" t="s">
        <v>310</v>
      </c>
      <c r="O99" s="23"/>
      <c r="P99" s="23">
        <v>1902.48</v>
      </c>
      <c r="Q99" s="24" t="s">
        <v>27</v>
      </c>
      <c r="R99" s="25"/>
      <c r="T99" s="73"/>
      <c r="U99" s="116"/>
    </row>
    <row r="100" spans="1:21" s="106" customFormat="1" ht="31.5" x14ac:dyDescent="0.25">
      <c r="A100" s="61">
        <v>59</v>
      </c>
      <c r="B100" s="70" t="s">
        <v>308</v>
      </c>
      <c r="C100" s="70" t="s">
        <v>396</v>
      </c>
      <c r="D100" s="63">
        <v>1</v>
      </c>
      <c r="E100" s="64">
        <v>2158.2399999999998</v>
      </c>
      <c r="F100" s="65" t="s">
        <v>161</v>
      </c>
      <c r="G100" s="66" t="s">
        <v>411</v>
      </c>
      <c r="H100" s="67">
        <v>40640</v>
      </c>
      <c r="I100" s="84" t="s">
        <v>412</v>
      </c>
      <c r="J100" s="67">
        <v>40603</v>
      </c>
      <c r="K100" s="68">
        <v>44910</v>
      </c>
      <c r="L100" s="58" t="str">
        <f ca="1">IF(K100&lt;$I$6,"VENCIDO",IF(K100&lt;(DATE(YEAR($I$6),MONTH($I$6)+3,DAY($I$6))),"POR VENCER","VIGENTE"))</f>
        <v>VIGENTE</v>
      </c>
      <c r="M100" s="23" t="s">
        <v>25</v>
      </c>
      <c r="N100" s="23" t="s">
        <v>311</v>
      </c>
      <c r="O100" s="23"/>
      <c r="P100" s="23">
        <v>431.65</v>
      </c>
      <c r="Q100" s="24" t="s">
        <v>27</v>
      </c>
      <c r="R100" s="25"/>
      <c r="T100" s="73"/>
      <c r="U100" s="116"/>
    </row>
    <row r="101" spans="1:21" s="106" customFormat="1" ht="31.5" x14ac:dyDescent="0.25">
      <c r="A101" s="61">
        <v>59</v>
      </c>
      <c r="B101" s="70" t="s">
        <v>308</v>
      </c>
      <c r="C101" s="70" t="s">
        <v>396</v>
      </c>
      <c r="D101" s="63">
        <v>5</v>
      </c>
      <c r="E101" s="64">
        <v>62.01</v>
      </c>
      <c r="F101" s="65" t="s">
        <v>161</v>
      </c>
      <c r="G101" s="66" t="s">
        <v>411</v>
      </c>
      <c r="H101" s="67">
        <v>40640</v>
      </c>
      <c r="I101" s="84" t="s">
        <v>412</v>
      </c>
      <c r="J101" s="67">
        <v>40603</v>
      </c>
      <c r="K101" s="68">
        <v>44910</v>
      </c>
      <c r="L101" s="58" t="str">
        <f ca="1">IF(K101&lt;$I$6,"VENCIDO",IF(K101&lt;(DATE(YEAR($I$6),MONTH($I$6)+3,DAY($I$6))),"POR VENCER","VIGENTE"))</f>
        <v>VIGENTE</v>
      </c>
      <c r="M101" s="23" t="s">
        <v>25</v>
      </c>
      <c r="N101" s="23" t="s">
        <v>312</v>
      </c>
      <c r="O101" s="23"/>
      <c r="P101" s="23">
        <v>3.62</v>
      </c>
      <c r="Q101" s="24" t="s">
        <v>27</v>
      </c>
      <c r="R101" s="25"/>
      <c r="T101" s="73"/>
      <c r="U101" s="116"/>
    </row>
    <row r="102" spans="1:21" s="106" customFormat="1" ht="31.5" x14ac:dyDescent="0.25">
      <c r="A102" s="61">
        <v>59</v>
      </c>
      <c r="B102" s="70" t="s">
        <v>308</v>
      </c>
      <c r="C102" s="70" t="s">
        <v>396</v>
      </c>
      <c r="D102" s="63">
        <v>6</v>
      </c>
      <c r="E102" s="64">
        <v>62851.44</v>
      </c>
      <c r="F102" s="65" t="s">
        <v>313</v>
      </c>
      <c r="G102" s="66" t="s">
        <v>413</v>
      </c>
      <c r="H102" s="67">
        <v>40917</v>
      </c>
      <c r="I102" s="66">
        <v>5</v>
      </c>
      <c r="J102" s="67">
        <v>40959</v>
      </c>
      <c r="K102" s="68">
        <f>DATE(YEAR(J102)+I102, MONTH(J102), DAY(J102)-1)</f>
        <v>42785</v>
      </c>
      <c r="L102" s="58" t="str">
        <f ca="1">IF(K102&lt;$I$6,"VENCIDO",IF(K102&lt;(DATE(YEAR($I$6),MONTH($I$6)+3,DAY($I$6))),"POR VENCER","VIGENTE"))</f>
        <v>VENCIDO</v>
      </c>
      <c r="M102" s="23" t="s">
        <v>31</v>
      </c>
      <c r="N102" s="23" t="s">
        <v>314</v>
      </c>
      <c r="O102" s="23"/>
      <c r="P102" s="23"/>
      <c r="Q102" s="24" t="s">
        <v>27</v>
      </c>
      <c r="R102" s="25"/>
      <c r="T102" s="73" t="s">
        <v>503</v>
      </c>
      <c r="U102" s="116" t="s">
        <v>544</v>
      </c>
    </row>
    <row r="103" spans="1:21" s="106" customFormat="1" ht="31.5" x14ac:dyDescent="0.25">
      <c r="A103" s="61">
        <v>60</v>
      </c>
      <c r="B103" s="62" t="s">
        <v>315</v>
      </c>
      <c r="C103" s="70" t="s">
        <v>316</v>
      </c>
      <c r="D103" s="63">
        <v>6</v>
      </c>
      <c r="E103" s="64">
        <v>7000.08</v>
      </c>
      <c r="F103" s="65" t="s">
        <v>317</v>
      </c>
      <c r="G103" s="66" t="s">
        <v>434</v>
      </c>
      <c r="H103" s="67">
        <v>41653</v>
      </c>
      <c r="I103" s="66">
        <v>5</v>
      </c>
      <c r="J103" s="67">
        <v>41698</v>
      </c>
      <c r="K103" s="68">
        <f>DATE(YEAR(J103)+I103, MONTH(J103), DAY(J103)-1)</f>
        <v>43523</v>
      </c>
      <c r="L103" s="58" t="str">
        <f ca="1">IF(K103&lt;$I$6,"VENCIDO",IF(K103&lt;(DATE(YEAR($I$6),MONTH($I$6)+3,DAY($I$6))),"POR VENCER","VIGENTE"))</f>
        <v>VIGENTE</v>
      </c>
      <c r="M103" s="23" t="s">
        <v>31</v>
      </c>
      <c r="N103" s="23" t="s">
        <v>318</v>
      </c>
      <c r="O103" s="23" t="s">
        <v>174</v>
      </c>
      <c r="P103" s="23">
        <v>3771.09</v>
      </c>
      <c r="Q103" s="27" t="s">
        <v>27</v>
      </c>
      <c r="R103" s="46"/>
      <c r="T103" s="73"/>
      <c r="U103" s="116"/>
    </row>
    <row r="104" spans="1:21" s="106" customFormat="1" ht="31.5" x14ac:dyDescent="0.25">
      <c r="A104" s="61">
        <v>61</v>
      </c>
      <c r="B104" s="62" t="s">
        <v>319</v>
      </c>
      <c r="C104" s="62" t="s">
        <v>436</v>
      </c>
      <c r="D104" s="63">
        <v>8</v>
      </c>
      <c r="E104" s="64">
        <v>280</v>
      </c>
      <c r="F104" s="65" t="s">
        <v>101</v>
      </c>
      <c r="G104" s="66" t="s">
        <v>435</v>
      </c>
      <c r="H104" s="67">
        <v>41674</v>
      </c>
      <c r="I104" s="66">
        <v>5</v>
      </c>
      <c r="J104" s="67">
        <v>41598</v>
      </c>
      <c r="K104" s="68">
        <f>DATE(YEAR(J104)+I104, MONTH(J104), DAY(J104)-1)</f>
        <v>43423</v>
      </c>
      <c r="L104" s="58" t="str">
        <f ca="1">IF(K104&lt;$I$6,"VENCIDO",IF(K104&lt;(DATE(YEAR($I$6),MONTH($I$6)+3,DAY($I$6))),"POR VENCER","VIGENTE"))</f>
        <v>VIGENTE</v>
      </c>
      <c r="M104" s="23" t="s">
        <v>31</v>
      </c>
      <c r="N104" s="23" t="s">
        <v>201</v>
      </c>
      <c r="O104" s="23" t="s">
        <v>64</v>
      </c>
      <c r="P104" s="23">
        <v>75</v>
      </c>
      <c r="Q104" s="24" t="s">
        <v>27</v>
      </c>
      <c r="R104" s="25"/>
      <c r="T104" s="73"/>
      <c r="U104" s="116"/>
    </row>
    <row r="105" spans="1:21" s="106" customFormat="1" ht="47.25" x14ac:dyDescent="0.25">
      <c r="A105" s="63">
        <v>62</v>
      </c>
      <c r="B105" s="62" t="s">
        <v>320</v>
      </c>
      <c r="C105" s="76" t="s">
        <v>438</v>
      </c>
      <c r="D105" s="63">
        <v>1</v>
      </c>
      <c r="E105" s="64">
        <v>763.32</v>
      </c>
      <c r="F105" s="65" t="s">
        <v>322</v>
      </c>
      <c r="G105" s="66" t="s">
        <v>437</v>
      </c>
      <c r="H105" s="67">
        <v>41646</v>
      </c>
      <c r="I105" s="66">
        <v>5</v>
      </c>
      <c r="J105" s="67">
        <v>41554</v>
      </c>
      <c r="K105" s="68">
        <f>DATE(YEAR(J105)+I105, MONTH(J105), DAY(J105)-1)</f>
        <v>43379</v>
      </c>
      <c r="L105" s="58" t="str">
        <f ca="1">IF(K105&lt;$I$6,"VENCIDO",IF(K105&lt;(DATE(YEAR($I$6),MONTH($I$6)+3,DAY($I$6))),"POR VENCER","VIGENTE"))</f>
        <v>POR VENCER</v>
      </c>
      <c r="M105" s="23" t="s">
        <v>31</v>
      </c>
      <c r="N105" s="23" t="s">
        <v>323</v>
      </c>
      <c r="O105" s="23"/>
      <c r="P105" s="23">
        <v>152.66</v>
      </c>
      <c r="Q105" s="35" t="s">
        <v>27</v>
      </c>
      <c r="T105" s="73"/>
      <c r="U105" s="116"/>
    </row>
    <row r="106" spans="1:21" s="106" customFormat="1" ht="78.75" x14ac:dyDescent="0.25">
      <c r="A106" s="61">
        <v>63</v>
      </c>
      <c r="B106" s="62" t="s">
        <v>320</v>
      </c>
      <c r="C106" s="76" t="s">
        <v>321</v>
      </c>
      <c r="D106" s="63">
        <v>1</v>
      </c>
      <c r="E106" s="64">
        <v>4021.3</v>
      </c>
      <c r="F106" s="65" t="s">
        <v>322</v>
      </c>
      <c r="G106" s="66" t="s">
        <v>488</v>
      </c>
      <c r="H106" s="67">
        <v>42257</v>
      </c>
      <c r="I106" s="66">
        <v>5</v>
      </c>
      <c r="J106" s="67">
        <v>42401</v>
      </c>
      <c r="K106" s="68">
        <v>44227</v>
      </c>
      <c r="L106" s="58" t="str">
        <f ca="1">IF(K106&lt;$I$6,"VENCIDO",IF(K106&lt;(DATE(YEAR($I$6),MONTH($I$6)+3,DAY($I$6))),"POR VENCER","VIGENTE"))</f>
        <v>VIGENTE</v>
      </c>
      <c r="M106" s="23" t="s">
        <v>31</v>
      </c>
      <c r="N106" s="23"/>
      <c r="O106" s="38"/>
      <c r="P106" s="23"/>
      <c r="Q106" s="24"/>
      <c r="R106" s="25"/>
      <c r="T106" s="73"/>
      <c r="U106" s="116"/>
    </row>
    <row r="107" spans="1:21" s="106" customFormat="1" ht="47.25" x14ac:dyDescent="0.25">
      <c r="A107" s="61">
        <v>64</v>
      </c>
      <c r="B107" s="70" t="s">
        <v>324</v>
      </c>
      <c r="C107" s="70" t="s">
        <v>325</v>
      </c>
      <c r="D107" s="63">
        <v>1</v>
      </c>
      <c r="E107" s="64">
        <v>2982.88</v>
      </c>
      <c r="F107" s="65" t="s">
        <v>326</v>
      </c>
      <c r="G107" s="66" t="s">
        <v>489</v>
      </c>
      <c r="H107" s="67">
        <v>41460</v>
      </c>
      <c r="I107" s="66">
        <v>25</v>
      </c>
      <c r="J107" s="67">
        <v>41487</v>
      </c>
      <c r="K107" s="68">
        <v>50617</v>
      </c>
      <c r="L107" s="58" t="str">
        <f ca="1">IF(K107&lt;$I$6,"VENCIDO",IF(K107&lt;(DATE(YEAR($I$6),MONTH($I$6)+3,DAY($I$6))),"POR VENCER","VIGENTE"))</f>
        <v>VIGENTE</v>
      </c>
      <c r="M107" s="23" t="s">
        <v>25</v>
      </c>
      <c r="N107" s="23"/>
      <c r="O107" s="23" t="s">
        <v>327</v>
      </c>
      <c r="P107" s="23">
        <v>596.58000000000004</v>
      </c>
      <c r="Q107" s="24" t="s">
        <v>27</v>
      </c>
      <c r="R107" s="25"/>
      <c r="S107" s="106" t="s">
        <v>328</v>
      </c>
      <c r="T107" s="73"/>
      <c r="U107" s="116"/>
    </row>
    <row r="108" spans="1:21" s="106" customFormat="1" ht="47.25" x14ac:dyDescent="0.25">
      <c r="A108" s="61">
        <v>65</v>
      </c>
      <c r="B108" s="62" t="s">
        <v>333</v>
      </c>
      <c r="C108" s="62" t="s">
        <v>334</v>
      </c>
      <c r="D108" s="63">
        <v>1</v>
      </c>
      <c r="E108" s="64" t="s">
        <v>335</v>
      </c>
      <c r="F108" s="65" t="s">
        <v>336</v>
      </c>
      <c r="G108" s="66" t="s">
        <v>491</v>
      </c>
      <c r="H108" s="67">
        <v>41201</v>
      </c>
      <c r="I108" s="66">
        <v>25</v>
      </c>
      <c r="J108" s="67">
        <v>41201</v>
      </c>
      <c r="K108" s="68">
        <f>DATE(YEAR(J108)+I108, MONTH(J108), DAY(J108)-1)</f>
        <v>50331</v>
      </c>
      <c r="L108" s="58" t="str">
        <f ca="1">IF(K108&lt;$I$6,"VENCIDO",IF(K108&lt;(DATE(YEAR($I$6),MONTH($I$6)+3,DAY($I$6))),"POR VENCER","VIGENTE"))</f>
        <v>VIGENTE</v>
      </c>
      <c r="M108" s="23" t="s">
        <v>25</v>
      </c>
      <c r="N108" s="23" t="s">
        <v>337</v>
      </c>
      <c r="O108" s="23"/>
      <c r="P108" s="23">
        <v>8259.17</v>
      </c>
      <c r="Q108" s="24" t="s">
        <v>27</v>
      </c>
      <c r="R108" s="25"/>
      <c r="T108" s="73"/>
      <c r="U108" s="116"/>
    </row>
    <row r="109" spans="1:21" s="106" customFormat="1" ht="31.5" x14ac:dyDescent="0.25">
      <c r="A109" s="61">
        <v>65</v>
      </c>
      <c r="B109" s="62" t="s">
        <v>333</v>
      </c>
      <c r="C109" s="62" t="s">
        <v>334</v>
      </c>
      <c r="D109" s="63">
        <v>1</v>
      </c>
      <c r="E109" s="64">
        <v>23647.22</v>
      </c>
      <c r="F109" s="65" t="s">
        <v>79</v>
      </c>
      <c r="G109" s="66" t="s">
        <v>491</v>
      </c>
      <c r="H109" s="67">
        <v>41201</v>
      </c>
      <c r="I109" s="66">
        <v>25</v>
      </c>
      <c r="J109" s="67">
        <v>41201</v>
      </c>
      <c r="K109" s="68">
        <f>DATE(YEAR(J109)+I109, MONTH(J109), DAY(J109)-1)</f>
        <v>50331</v>
      </c>
      <c r="L109" s="58" t="str">
        <f ca="1">IF(K109&lt;$I$6,"VENCIDO",IF(K109&lt;(DATE(YEAR($I$6),MONTH($I$6)+3,DAY($I$6))),"POR VENCER","VIGENTE"))</f>
        <v>VIGENTE</v>
      </c>
      <c r="M109" s="23" t="s">
        <v>25</v>
      </c>
      <c r="N109" s="23"/>
      <c r="O109" s="23"/>
      <c r="P109" s="23">
        <v>264.79000000000002</v>
      </c>
      <c r="Q109" s="24"/>
      <c r="R109" s="25"/>
      <c r="T109" s="73"/>
      <c r="U109" s="116"/>
    </row>
    <row r="110" spans="1:21" s="106" customFormat="1" ht="31.5" x14ac:dyDescent="0.25">
      <c r="A110" s="61">
        <v>66</v>
      </c>
      <c r="B110" s="70" t="s">
        <v>338</v>
      </c>
      <c r="C110" s="70" t="s">
        <v>339</v>
      </c>
      <c r="D110" s="63">
        <v>1</v>
      </c>
      <c r="E110" s="64" t="s">
        <v>340</v>
      </c>
      <c r="F110" s="65" t="s">
        <v>341</v>
      </c>
      <c r="G110" s="66" t="s">
        <v>440</v>
      </c>
      <c r="H110" s="67">
        <v>41528</v>
      </c>
      <c r="I110" s="66">
        <v>5</v>
      </c>
      <c r="J110" s="67">
        <v>41673</v>
      </c>
      <c r="K110" s="68">
        <v>43498</v>
      </c>
      <c r="L110" s="58" t="str">
        <f ca="1">IF(K110&lt;$I$6,"VENCIDO",IF(K110&lt;(DATE(YEAR($I$6),MONTH($I$6)+3,DAY($I$6))),"POR VENCER","VIGENTE"))</f>
        <v>VIGENTE</v>
      </c>
      <c r="M110" s="23" t="s">
        <v>31</v>
      </c>
      <c r="N110" s="23"/>
      <c r="O110" s="23"/>
      <c r="P110" s="23">
        <v>290.01</v>
      </c>
      <c r="Q110" s="24" t="s">
        <v>342</v>
      </c>
      <c r="R110" s="25"/>
      <c r="T110" s="73"/>
      <c r="U110" s="116"/>
    </row>
    <row r="111" spans="1:21" s="106" customFormat="1" ht="63" x14ac:dyDescent="0.25">
      <c r="A111" s="61">
        <v>67</v>
      </c>
      <c r="B111" s="70" t="s">
        <v>343</v>
      </c>
      <c r="C111" s="70" t="s">
        <v>344</v>
      </c>
      <c r="D111" s="63">
        <v>6</v>
      </c>
      <c r="E111" s="64">
        <v>103912.41</v>
      </c>
      <c r="F111" s="65" t="s">
        <v>345</v>
      </c>
      <c r="G111" s="66" t="s">
        <v>414</v>
      </c>
      <c r="H111" s="67">
        <v>41879</v>
      </c>
      <c r="I111" s="66">
        <v>5</v>
      </c>
      <c r="J111" s="67">
        <v>41914</v>
      </c>
      <c r="K111" s="68" t="s">
        <v>420</v>
      </c>
      <c r="L111" s="58" t="str">
        <f ca="1">IF(K111&lt;$I$6,"VENCIDO",IF(K111&lt;(DATE(YEAR($I$6),MONTH($I$6)+3,DAY($I$6))),"POR VENCER","VIGENTE"))</f>
        <v>VIGENTE</v>
      </c>
      <c r="M111" s="23" t="s">
        <v>25</v>
      </c>
      <c r="N111" s="23"/>
      <c r="O111" s="38"/>
      <c r="P111" s="38">
        <v>6234.74</v>
      </c>
      <c r="Q111" s="24"/>
      <c r="R111" s="25"/>
      <c r="T111" s="73"/>
      <c r="U111" s="116"/>
    </row>
    <row r="112" spans="1:21" s="106" customFormat="1" ht="63" x14ac:dyDescent="0.25">
      <c r="A112" s="61">
        <v>68</v>
      </c>
      <c r="B112" s="70" t="s">
        <v>346</v>
      </c>
      <c r="C112" s="70" t="s">
        <v>347</v>
      </c>
      <c r="D112" s="63">
        <v>1</v>
      </c>
      <c r="E112" s="64">
        <v>2189.7199999999998</v>
      </c>
      <c r="F112" s="65" t="s">
        <v>348</v>
      </c>
      <c r="G112" s="66" t="s">
        <v>441</v>
      </c>
      <c r="H112" s="67">
        <v>42018</v>
      </c>
      <c r="I112" s="66">
        <v>10</v>
      </c>
      <c r="J112" s="67">
        <v>42039</v>
      </c>
      <c r="K112" s="68">
        <f>DATE(YEAR(J112)+I112, MONTH(J112), DAY(J112)-1)</f>
        <v>45691</v>
      </c>
      <c r="L112" s="58" t="str">
        <f ca="1">IF(K112&lt;$I$6,"VENCIDO",IF(K112&lt;(DATE(YEAR($I$6),MONTH($I$6)+3,DAY($I$6))),"POR VENCER","VIGENTE"))</f>
        <v>VIGENTE</v>
      </c>
      <c r="M112" s="23" t="s">
        <v>25</v>
      </c>
      <c r="N112" s="36"/>
      <c r="O112" s="47"/>
      <c r="P112" s="47">
        <v>437.94</v>
      </c>
      <c r="Q112" s="24"/>
      <c r="R112" s="25"/>
      <c r="T112" s="73"/>
      <c r="U112" s="116"/>
    </row>
    <row r="113" spans="1:21" s="106" customFormat="1" ht="31.5" x14ac:dyDescent="0.25">
      <c r="A113" s="72">
        <v>69</v>
      </c>
      <c r="B113" s="70" t="s">
        <v>349</v>
      </c>
      <c r="C113" s="70" t="s">
        <v>350</v>
      </c>
      <c r="D113" s="73">
        <v>1</v>
      </c>
      <c r="E113" s="74">
        <v>400</v>
      </c>
      <c r="F113" s="75" t="s">
        <v>245</v>
      </c>
      <c r="G113" s="76" t="s">
        <v>439</v>
      </c>
      <c r="H113" s="77">
        <v>42066</v>
      </c>
      <c r="I113" s="76">
        <v>3</v>
      </c>
      <c r="J113" s="77">
        <v>42151</v>
      </c>
      <c r="K113" s="68">
        <v>43246</v>
      </c>
      <c r="L113" s="58" t="str">
        <f ca="1">IF(K113&lt;$I$6,"VENCIDO",IF(K113&lt;(DATE(YEAR($I$6),MONTH($I$6)+3,DAY($I$6))),"POR VENCER","VIGENTE"))</f>
        <v>VENCIDO</v>
      </c>
      <c r="M113" s="23" t="s">
        <v>31</v>
      </c>
      <c r="N113" s="23"/>
      <c r="O113" s="23"/>
      <c r="P113" s="23">
        <v>80</v>
      </c>
      <c r="Q113" s="35"/>
      <c r="T113" s="73"/>
      <c r="U113" s="116" t="s">
        <v>545</v>
      </c>
    </row>
    <row r="114" spans="1:21" s="106" customFormat="1" ht="47.25" x14ac:dyDescent="0.25">
      <c r="A114" s="85">
        <v>70</v>
      </c>
      <c r="B114" s="70" t="s">
        <v>351</v>
      </c>
      <c r="C114" s="70" t="s">
        <v>352</v>
      </c>
      <c r="D114" s="73">
        <v>6</v>
      </c>
      <c r="E114" s="74">
        <v>54263.83</v>
      </c>
      <c r="F114" s="75" t="s">
        <v>353</v>
      </c>
      <c r="G114" s="76" t="s">
        <v>441</v>
      </c>
      <c r="H114" s="77">
        <v>42398</v>
      </c>
      <c r="I114" s="76">
        <v>5</v>
      </c>
      <c r="J114" s="77">
        <v>42405</v>
      </c>
      <c r="K114" s="68">
        <v>44231</v>
      </c>
      <c r="L114" s="58" t="str">
        <f ca="1">IF(K114&lt;$I$6,"VENCIDO",IF(K114&lt;(DATE(YEAR($I$6),MONTH($I$6)+3,DAY($I$6))),"POR VENCER","VIGENTE"))</f>
        <v>VIGENTE</v>
      </c>
      <c r="M114" s="23" t="s">
        <v>31</v>
      </c>
      <c r="N114" s="23"/>
      <c r="O114" s="38"/>
      <c r="P114" s="23" t="s">
        <v>354</v>
      </c>
      <c r="Q114" s="24"/>
      <c r="R114" s="25"/>
      <c r="T114" s="73"/>
      <c r="U114" s="116"/>
    </row>
    <row r="115" spans="1:21" s="106" customFormat="1" ht="31.5" x14ac:dyDescent="0.25">
      <c r="A115" s="85">
        <v>71</v>
      </c>
      <c r="B115" s="70" t="s">
        <v>359</v>
      </c>
      <c r="C115" s="70" t="s">
        <v>360</v>
      </c>
      <c r="D115" s="73">
        <v>1</v>
      </c>
      <c r="E115" s="74">
        <v>1014.33</v>
      </c>
      <c r="F115" s="75" t="s">
        <v>361</v>
      </c>
      <c r="G115" s="76" t="s">
        <v>443</v>
      </c>
      <c r="H115" s="77">
        <v>43096</v>
      </c>
      <c r="I115" s="76">
        <v>5</v>
      </c>
      <c r="J115" s="77">
        <v>43096</v>
      </c>
      <c r="K115" s="68">
        <v>44921</v>
      </c>
      <c r="L115" s="58" t="str">
        <f ca="1">IF(K115&lt;$I$6,"VENCIDO",IF(K115&lt;(DATE(YEAR($I$6),MONTH($I$6)+3,DAY($I$6))),"POR VENCER","VIGENTE"))</f>
        <v>VIGENTE</v>
      </c>
      <c r="M115" s="23" t="s">
        <v>31</v>
      </c>
      <c r="N115" s="23"/>
      <c r="O115" s="38"/>
      <c r="P115" s="23" t="s">
        <v>362</v>
      </c>
      <c r="Q115" s="24"/>
      <c r="R115" s="25"/>
      <c r="T115" s="73"/>
      <c r="U115" s="116"/>
    </row>
    <row r="116" spans="1:21" s="106" customFormat="1" ht="31.5" x14ac:dyDescent="0.25">
      <c r="A116" s="85">
        <v>72</v>
      </c>
      <c r="B116" s="70" t="s">
        <v>363</v>
      </c>
      <c r="C116" s="70" t="s">
        <v>364</v>
      </c>
      <c r="D116" s="73">
        <v>1</v>
      </c>
      <c r="E116" s="74">
        <v>1349.51</v>
      </c>
      <c r="F116" s="75" t="s">
        <v>365</v>
      </c>
      <c r="G116" s="76" t="s">
        <v>492</v>
      </c>
      <c r="H116" s="77">
        <v>42978</v>
      </c>
      <c r="I116" s="76">
        <v>3</v>
      </c>
      <c r="J116" s="77">
        <v>42978</v>
      </c>
      <c r="K116" s="68">
        <v>44073</v>
      </c>
      <c r="L116" s="58" t="str">
        <f ca="1">IF(K116&lt;$I$6,"VENCIDO",IF(K116&lt;(DATE(YEAR($I$6),MONTH($I$6)+3,DAY($I$6))),"POR VENCER","VIGENTE"))</f>
        <v>VIGENTE</v>
      </c>
      <c r="M116" s="23" t="s">
        <v>31</v>
      </c>
      <c r="N116" s="23"/>
      <c r="O116" s="38"/>
      <c r="P116" s="23"/>
      <c r="Q116" s="24"/>
      <c r="R116" s="25"/>
      <c r="T116" s="86"/>
    </row>
    <row r="117" spans="1:21" s="106" customFormat="1" ht="31.5" hidden="1" x14ac:dyDescent="0.25">
      <c r="A117" s="85">
        <v>73</v>
      </c>
      <c r="B117" s="70" t="s">
        <v>513</v>
      </c>
      <c r="C117" s="70" t="s">
        <v>512</v>
      </c>
      <c r="D117" s="73">
        <v>1</v>
      </c>
      <c r="E117" s="74">
        <v>1180.8</v>
      </c>
      <c r="F117" s="75" t="s">
        <v>514</v>
      </c>
      <c r="G117" s="76" t="s">
        <v>515</v>
      </c>
      <c r="H117" s="77">
        <v>43138</v>
      </c>
      <c r="I117" s="76">
        <v>5</v>
      </c>
      <c r="J117" s="77">
        <v>43138</v>
      </c>
      <c r="K117" s="68">
        <v>44963</v>
      </c>
      <c r="L117" s="58" t="str">
        <f ca="1">IF(K117&lt;$I$6,"VENCIDO",IF(K117&lt;(DATE(YEAR($I$6),MONTH($I$6)+3,DAY($I$6))),"POR VENCER","VIGENTE"))</f>
        <v>VIGENTE</v>
      </c>
      <c r="M117" s="23"/>
      <c r="N117" s="23"/>
      <c r="O117" s="38"/>
      <c r="P117" s="23"/>
      <c r="Q117" s="24"/>
      <c r="R117" s="25"/>
      <c r="S117" s="109"/>
      <c r="T117" s="86"/>
      <c r="U117" s="109"/>
    </row>
    <row r="118" spans="1:21" s="109" customFormat="1" ht="47.25" hidden="1" x14ac:dyDescent="0.25">
      <c r="A118" s="85">
        <v>74</v>
      </c>
      <c r="B118" s="70" t="s">
        <v>516</v>
      </c>
      <c r="C118" s="70" t="s">
        <v>517</v>
      </c>
      <c r="D118" s="73">
        <v>6</v>
      </c>
      <c r="E118" s="73" t="s">
        <v>518</v>
      </c>
      <c r="F118" s="75" t="s">
        <v>519</v>
      </c>
      <c r="G118" s="76" t="s">
        <v>520</v>
      </c>
      <c r="H118" s="77">
        <v>43133</v>
      </c>
      <c r="I118" s="76">
        <v>10</v>
      </c>
      <c r="J118" s="77">
        <v>43133</v>
      </c>
      <c r="K118" s="68">
        <v>46784</v>
      </c>
      <c r="L118" s="58" t="str">
        <f ca="1">IF(K118&lt;$I$6,"VENCIDO",IF(K118&lt;(DATE(YEAR($I$6),MONTH($I$6)+3,DAY($I$6))),"POR VENCER","VIGENTE"))</f>
        <v>VIGENTE</v>
      </c>
      <c r="M118" s="23"/>
      <c r="N118" s="23"/>
      <c r="O118" s="38"/>
      <c r="P118" s="23"/>
      <c r="Q118" s="24"/>
      <c r="R118" s="25"/>
      <c r="S118" s="110"/>
      <c r="T118" s="86"/>
      <c r="U118" s="110"/>
    </row>
    <row r="119" spans="1:21" s="110" customFormat="1" ht="31.5" hidden="1" x14ac:dyDescent="0.25">
      <c r="A119" s="85">
        <v>75</v>
      </c>
      <c r="B119" s="70" t="s">
        <v>521</v>
      </c>
      <c r="C119" s="70" t="s">
        <v>525</v>
      </c>
      <c r="D119" s="73">
        <v>4</v>
      </c>
      <c r="E119" s="73" t="s">
        <v>522</v>
      </c>
      <c r="F119" s="75" t="s">
        <v>523</v>
      </c>
      <c r="G119" s="76" t="s">
        <v>524</v>
      </c>
      <c r="H119" s="77">
        <v>43082</v>
      </c>
      <c r="I119" s="76">
        <v>5</v>
      </c>
      <c r="J119" s="77">
        <v>43082</v>
      </c>
      <c r="K119" s="68">
        <v>44907</v>
      </c>
      <c r="L119" s="58" t="str">
        <f ca="1">IF(K119&lt;$I$6,"VENCIDO",IF(K119&lt;(DATE(YEAR($I$6),MONTH($I$6)+3,DAY($I$6))),"POR VENCER","VIGENTE"))</f>
        <v>VIGENTE</v>
      </c>
      <c r="M119" s="23"/>
      <c r="N119" s="23"/>
      <c r="O119" s="38"/>
      <c r="P119" s="23"/>
      <c r="Q119" s="24"/>
      <c r="R119" s="25"/>
      <c r="S119" s="111"/>
      <c r="T119" s="86"/>
      <c r="U119" s="111"/>
    </row>
    <row r="120" spans="1:21" s="111" customFormat="1" ht="63" hidden="1" x14ac:dyDescent="0.25">
      <c r="A120" s="85">
        <v>76</v>
      </c>
      <c r="B120" s="70" t="s">
        <v>526</v>
      </c>
      <c r="C120" s="70" t="s">
        <v>527</v>
      </c>
      <c r="D120" s="73">
        <v>5</v>
      </c>
      <c r="E120" s="73" t="s">
        <v>528</v>
      </c>
      <c r="F120" s="75" t="s">
        <v>529</v>
      </c>
      <c r="G120" s="76" t="s">
        <v>530</v>
      </c>
      <c r="H120" s="77">
        <v>43096</v>
      </c>
      <c r="I120" s="76">
        <v>13</v>
      </c>
      <c r="J120" s="77">
        <v>43096</v>
      </c>
      <c r="K120" s="68">
        <v>47843</v>
      </c>
      <c r="L120" s="58" t="str">
        <f ca="1">IF(K120&lt;$I$6,"VENCIDO",IF(K120&lt;(DATE(YEAR($I$6),MONTH($I$6)+3,DAY($I$6))),"POR VENCER","VIGENTE"))</f>
        <v>VIGENTE</v>
      </c>
      <c r="M120" s="23"/>
      <c r="N120" s="23"/>
      <c r="O120" s="38"/>
      <c r="P120" s="23"/>
      <c r="Q120" s="24"/>
      <c r="R120" s="25"/>
      <c r="S120" s="112"/>
      <c r="T120" s="86"/>
      <c r="U120" s="112"/>
    </row>
    <row r="121" spans="1:21" s="112" customFormat="1" ht="15.75" hidden="1" x14ac:dyDescent="0.25">
      <c r="A121" s="1"/>
      <c r="B121" s="48" t="s">
        <v>366</v>
      </c>
      <c r="C121" s="48"/>
      <c r="D121" s="108"/>
      <c r="E121" s="108"/>
      <c r="F121" s="50"/>
      <c r="G121" s="1"/>
      <c r="H121" s="1"/>
      <c r="I121" s="1"/>
      <c r="J121" s="120"/>
      <c r="K121" s="120"/>
      <c r="L121" s="120"/>
      <c r="M121" s="120"/>
      <c r="N121" s="1"/>
      <c r="O121" s="1"/>
      <c r="P121" s="1"/>
      <c r="Q121" s="1"/>
      <c r="R121" s="1"/>
      <c r="S121" s="1"/>
      <c r="T121" s="1"/>
      <c r="U121" s="1"/>
    </row>
    <row r="122" spans="1:21" ht="15.75" hidden="1" x14ac:dyDescent="0.25">
      <c r="B122" s="48"/>
      <c r="C122" s="48"/>
      <c r="D122" s="117"/>
      <c r="E122" s="117"/>
      <c r="F122" s="117"/>
      <c r="J122" s="105"/>
      <c r="K122" s="105"/>
      <c r="L122" s="105"/>
      <c r="M122" s="105"/>
    </row>
    <row r="123" spans="1:21" ht="15.75" x14ac:dyDescent="0.25">
      <c r="B123" s="52"/>
      <c r="C123" s="52"/>
      <c r="D123" s="52" t="s">
        <v>367</v>
      </c>
      <c r="E123" s="52"/>
      <c r="F123" s="50"/>
      <c r="J123" s="118"/>
      <c r="K123" s="118"/>
      <c r="L123" s="118"/>
      <c r="M123" s="118"/>
    </row>
    <row r="124" spans="1:21" ht="15.75" x14ac:dyDescent="0.25">
      <c r="B124" s="50"/>
      <c r="C124" s="50"/>
      <c r="D124" s="52" t="s">
        <v>1</v>
      </c>
      <c r="E124" s="50"/>
      <c r="F124" s="50"/>
      <c r="J124" s="118"/>
      <c r="K124" s="118"/>
      <c r="L124" s="118"/>
      <c r="M124" s="118"/>
    </row>
    <row r="125" spans="1:21" x14ac:dyDescent="0.2">
      <c r="B125" s="53"/>
      <c r="C125" s="53"/>
      <c r="D125" s="53"/>
      <c r="E125" s="50"/>
      <c r="F125" s="50"/>
    </row>
    <row r="127" spans="1:21" x14ac:dyDescent="0.2">
      <c r="G127" s="54"/>
    </row>
    <row r="128" spans="1:21" ht="31.5" x14ac:dyDescent="0.2">
      <c r="B128" s="55" t="s">
        <v>368</v>
      </c>
      <c r="C128" s="56"/>
      <c r="D128" s="56"/>
      <c r="E128" s="56"/>
      <c r="F128" s="56"/>
    </row>
    <row r="129" spans="1:6" ht="15.75" x14ac:dyDescent="0.25">
      <c r="A129" s="57" t="s">
        <v>369</v>
      </c>
      <c r="B129" s="119" t="s">
        <v>370</v>
      </c>
      <c r="C129" s="119"/>
      <c r="D129" s="119"/>
      <c r="E129" s="119"/>
      <c r="F129" s="119"/>
    </row>
    <row r="130" spans="1:6" ht="15.75" x14ac:dyDescent="0.25">
      <c r="A130" s="57" t="s">
        <v>371</v>
      </c>
      <c r="B130" s="119" t="s">
        <v>372</v>
      </c>
      <c r="C130" s="119"/>
      <c r="D130" s="119"/>
      <c r="E130" s="119"/>
      <c r="F130" s="119"/>
    </row>
  </sheetData>
  <mergeCells count="10">
    <mergeCell ref="I1:K1"/>
    <mergeCell ref="A2:M2"/>
    <mergeCell ref="A3:M3"/>
    <mergeCell ref="A4:M4"/>
    <mergeCell ref="B130:F130"/>
    <mergeCell ref="D122:F122"/>
    <mergeCell ref="J123:M123"/>
    <mergeCell ref="J124:M124"/>
    <mergeCell ref="B129:F129"/>
    <mergeCell ref="J121:M121"/>
  </mergeCells>
  <conditionalFormatting sqref="L8:L115">
    <cfRule type="cellIs" dxfId="11" priority="10" stopIfTrue="1" operator="equal">
      <formula>"POR VENCER"</formula>
    </cfRule>
    <cfRule type="cellIs" dxfId="10" priority="11" stopIfTrue="1" operator="equal">
      <formula>"VENCIDO"</formula>
    </cfRule>
    <cfRule type="cellIs" dxfId="9" priority="12" stopIfTrue="1" operator="equal">
      <formula>"VIGENTE"</formula>
    </cfRule>
  </conditionalFormatting>
  <conditionalFormatting sqref="M61">
    <cfRule type="cellIs" dxfId="8" priority="7" stopIfTrue="1" operator="equal">
      <formula>"POR VENCER"</formula>
    </cfRule>
    <cfRule type="cellIs" dxfId="7" priority="8" stopIfTrue="1" operator="equal">
      <formula>"VENCIDO"</formula>
    </cfRule>
    <cfRule type="cellIs" dxfId="6" priority="9" stopIfTrue="1" operator="equal">
      <formula>"VIGENTE"</formula>
    </cfRule>
  </conditionalFormatting>
  <conditionalFormatting sqref="L116:L118">
    <cfRule type="cellIs" dxfId="5" priority="4" stopIfTrue="1" operator="equal">
      <formula>"POR VENCER"</formula>
    </cfRule>
    <cfRule type="cellIs" dxfId="4" priority="5" stopIfTrue="1" operator="equal">
      <formula>"VENCIDO"</formula>
    </cfRule>
    <cfRule type="cellIs" dxfId="3" priority="6" stopIfTrue="1" operator="equal">
      <formula>"VIGENTE"</formula>
    </cfRule>
  </conditionalFormatting>
  <conditionalFormatting sqref="L119:L120">
    <cfRule type="cellIs" dxfId="2" priority="1" stopIfTrue="1" operator="equal">
      <formula>"POR VENCER"</formula>
    </cfRule>
    <cfRule type="cellIs" dxfId="1" priority="2" stopIfTrue="1" operator="equal">
      <formula>"VENCIDO"</formula>
    </cfRule>
    <cfRule type="cellIs" dxfId="0" priority="3" stopIfTrue="1" operator="equal">
      <formula>"VIGENTE"</formula>
    </cfRule>
  </conditionalFormatting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ORIGINAL</vt:lpstr>
      <vt:lpstr>CARTERA MUERTA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Miguel Jose Hernandez Morales</cp:lastModifiedBy>
  <cp:lastPrinted>2018-06-14T22:29:41Z</cp:lastPrinted>
  <dcterms:created xsi:type="dcterms:W3CDTF">2018-03-15T16:56:07Z</dcterms:created>
  <dcterms:modified xsi:type="dcterms:W3CDTF">2018-07-10T18:19:11Z</dcterms:modified>
</cp:coreProperties>
</file>